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ПЭС\"/>
    </mc:Choice>
  </mc:AlternateContent>
  <bookViews>
    <workbookView xWindow="240" yWindow="15" windowWidth="16095" windowHeight="9660"/>
  </bookViews>
  <sheets>
    <sheet name="ПЭС" sheetId="1" r:id="rId1"/>
  </sheets>
  <calcPr calcId="162913"/>
</workbook>
</file>

<file path=xl/calcChain.xml><?xml version="1.0" encoding="utf-8"?>
<calcChain xmlns="http://schemas.openxmlformats.org/spreadsheetml/2006/main">
  <c r="I47" i="1" l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N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L45" i="1" l="1"/>
  <c r="T45" i="1" s="1"/>
  <c r="N45" i="1"/>
  <c r="L46" i="1"/>
  <c r="T46" i="1" s="1"/>
  <c r="N46" i="1"/>
  <c r="L47" i="1"/>
  <c r="N47" i="1"/>
  <c r="L42" i="1"/>
  <c r="N42" i="1"/>
  <c r="N43" i="1"/>
  <c r="L43" i="1"/>
  <c r="T43" i="1" s="1"/>
  <c r="N44" i="1"/>
  <c r="L44" i="1"/>
  <c r="T44" i="1" s="1"/>
  <c r="L39" i="1"/>
  <c r="N39" i="1"/>
  <c r="N41" i="1"/>
  <c r="L41" i="1"/>
  <c r="T41" i="1" s="1"/>
  <c r="L40" i="1"/>
  <c r="T40" i="1" s="1"/>
  <c r="N38" i="1"/>
  <c r="L38" i="1"/>
  <c r="T38" i="1" s="1"/>
  <c r="N36" i="1"/>
  <c r="L36" i="1"/>
  <c r="T36" i="1" s="1"/>
  <c r="N37" i="1"/>
  <c r="L37" i="1"/>
  <c r="N35" i="1"/>
  <c r="L35" i="1"/>
  <c r="T35" i="1" s="1"/>
  <c r="N33" i="1"/>
  <c r="L33" i="1"/>
  <c r="T33" i="1" s="1"/>
  <c r="N34" i="1"/>
  <c r="L34" i="1"/>
  <c r="T34" i="1" s="1"/>
  <c r="L30" i="1"/>
  <c r="N30" i="1"/>
  <c r="L31" i="1"/>
  <c r="N31" i="1"/>
  <c r="L32" i="1"/>
  <c r="T32" i="1" s="1"/>
  <c r="N32" i="1"/>
  <c r="L27" i="1"/>
  <c r="T27" i="1" s="1"/>
  <c r="N27" i="1"/>
  <c r="N28" i="1"/>
  <c r="L28" i="1"/>
  <c r="T28" i="1" s="1"/>
  <c r="N29" i="1"/>
  <c r="L29" i="1"/>
  <c r="T29" i="1" s="1"/>
  <c r="L25" i="1"/>
  <c r="T25" i="1" s="1"/>
  <c r="N25" i="1"/>
  <c r="L24" i="1"/>
  <c r="T24" i="1" s="1"/>
  <c r="N24" i="1"/>
  <c r="N26" i="1"/>
  <c r="L26" i="1"/>
  <c r="T26" i="1" s="1"/>
  <c r="N18" i="1"/>
  <c r="L18" i="1"/>
  <c r="T18" i="1" s="1"/>
  <c r="N19" i="1"/>
  <c r="L19" i="1"/>
  <c r="T19" i="1" s="1"/>
  <c r="L20" i="1"/>
  <c r="T20" i="1" s="1"/>
  <c r="N20" i="1"/>
  <c r="L15" i="1"/>
  <c r="N15" i="1"/>
  <c r="N16" i="1"/>
  <c r="L16" i="1"/>
  <c r="T16" i="1" s="1"/>
  <c r="N17" i="1"/>
  <c r="L17" i="1"/>
  <c r="T17" i="1" s="1"/>
  <c r="L12" i="1"/>
  <c r="N12" i="1"/>
  <c r="N13" i="1"/>
  <c r="L13" i="1"/>
  <c r="T13" i="1" s="1"/>
  <c r="N14" i="1"/>
  <c r="T14" i="1" s="1"/>
  <c r="L14" i="1"/>
  <c r="T47" i="1" l="1"/>
  <c r="T42" i="1"/>
  <c r="T39" i="1"/>
  <c r="T37" i="1"/>
  <c r="T31" i="1"/>
  <c r="T30" i="1"/>
  <c r="T15" i="1"/>
  <c r="T12" i="1"/>
  <c r="I23" i="1" l="1"/>
  <c r="J23" i="1" s="1"/>
  <c r="N23" i="1" s="1"/>
  <c r="I22" i="1"/>
  <c r="J22" i="1" s="1"/>
  <c r="I21" i="1"/>
  <c r="J21" i="1" s="1"/>
  <c r="I11" i="1"/>
  <c r="J11" i="1" s="1"/>
  <c r="I10" i="1"/>
  <c r="J10" i="1" s="1"/>
  <c r="I9" i="1"/>
  <c r="J9" i="1" s="1"/>
  <c r="L11" i="1" l="1"/>
  <c r="N11" i="1"/>
  <c r="N10" i="1"/>
  <c r="L10" i="1"/>
  <c r="N9" i="1"/>
  <c r="L9" i="1"/>
  <c r="T9" i="1" s="1"/>
  <c r="L23" i="1"/>
  <c r="T23" i="1" s="1"/>
  <c r="N21" i="1"/>
  <c r="L21" i="1"/>
  <c r="N22" i="1"/>
  <c r="L22" i="1"/>
  <c r="T10" i="1" l="1"/>
  <c r="T11" i="1"/>
  <c r="T21" i="1"/>
  <c r="T22" i="1"/>
</calcChain>
</file>

<file path=xl/sharedStrings.xml><?xml version="1.0" encoding="utf-8"?>
<sst xmlns="http://schemas.openxmlformats.org/spreadsheetml/2006/main" count="670" uniqueCount="197">
  <si>
    <t>Сводная таблица результатов конъюнктурного анализа</t>
  </si>
  <si>
    <t>(наименование объекта капитального строительства)</t>
  </si>
  <si>
    <t>№ п/п</t>
  </si>
  <si>
    <t>Код ресурса, затрат</t>
  </si>
  <si>
    <t>Наименование ресурса, затрат</t>
  </si>
  <si>
    <t>Полное наименование ресурса, затрат в обосновывающем документе</t>
  </si>
  <si>
    <t>Единица измерения</t>
  </si>
  <si>
    <t>Единица измерения строительного ресурса, затрат в обосновывающем документе</t>
  </si>
  <si>
    <t>Текущая отпускная цена за единицу измерения в обосновывающем документе с НДС в руб.</t>
  </si>
  <si>
    <t>Текущая отпускная цена за единицу измерения в обосновывающем документе без НДС в руб.</t>
  </si>
  <si>
    <t>Текущая отпускная цена за единицу измерения без НДС в руб. в соответствии с графой 5</t>
  </si>
  <si>
    <t>Затраты на перевозку</t>
  </si>
  <si>
    <t>%</t>
  </si>
  <si>
    <t>руб. за единицу измерения без НДС</t>
  </si>
  <si>
    <t>Заготовительно-складские расходы</t>
  </si>
  <si>
    <t>руб.</t>
  </si>
  <si>
    <t>Дополнительные затраты, предусмотренные п. 88, 117, 119-121 Методики</t>
  </si>
  <si>
    <t>Наименование затрат</t>
  </si>
  <si>
    <t>Сметная цена без НДС в руб. за единицу измерения</t>
  </si>
  <si>
    <t>Год</t>
  </si>
  <si>
    <t>Квартал</t>
  </si>
  <si>
    <t>Наименование производителя/поставщика</t>
  </si>
  <si>
    <t>Страна производителя оборудования, производственного и хозяйственного инвентаря</t>
  </si>
  <si>
    <t>КПП организации</t>
  </si>
  <si>
    <t>ИНН организации</t>
  </si>
  <si>
    <t>Гиперссылка на веб-сайт производителя/поставщика</t>
  </si>
  <si>
    <t>Населенный пункт расположения склада производителя/поставщика</t>
  </si>
  <si>
    <t>Статус организации (производитель (1)/поставщик (2))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</si>
  <si>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</si>
  <si>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</si>
  <si>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</si>
  <si>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</si>
  <si>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</si>
  <si>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</si>
  <si>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</si>
  <si>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</si>
  <si>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</si>
  <si>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</si>
  <si>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</si>
  <si>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</si>
  <si>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</si>
  <si>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</si>
  <si>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</si>
  <si>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</si>
  <si>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</si>
  <si>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</si>
  <si>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</si>
  <si>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</si>
  <si>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</si>
  <si>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</si>
  <si>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</si>
  <si>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</si>
  <si>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</si>
  <si>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</si>
  <si>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Составил:</t>
  </si>
  <si>
    <t>(наименование должности)</t>
  </si>
  <si>
    <t>(подпись)</t>
  </si>
  <si>
    <t>(фамилия, имя, отчество(при наличии))</t>
  </si>
  <si>
    <t>Проверил:</t>
  </si>
  <si>
    <t>Застройщик (Технический заказчик):</t>
  </si>
  <si>
    <t>Капитальный ремонт оборудования в ТП-35</t>
  </si>
  <si>
    <t>1.1</t>
  </si>
  <si>
    <t>1.2</t>
  </si>
  <si>
    <t>1.3</t>
  </si>
  <si>
    <t>шт.</t>
  </si>
  <si>
    <t>2025</t>
  </si>
  <si>
    <t>2%</t>
  </si>
  <si>
    <t>4%</t>
  </si>
  <si>
    <t>Россия</t>
  </si>
  <si>
    <t>г.Санкт-Петербург</t>
  </si>
  <si>
    <t>2.1</t>
  </si>
  <si>
    <t>2.2</t>
  </si>
  <si>
    <t>2.3</t>
  </si>
  <si>
    <t>АО "ТД "ЭЛЕКТРОТЕХМОНТАЖ"</t>
  </si>
  <si>
    <t>https://www.etm.ru/</t>
  </si>
  <si>
    <t>3.1</t>
  </si>
  <si>
    <t>3.2</t>
  </si>
  <si>
    <t>3.3</t>
  </si>
  <si>
    <t>ООО "Минимакс"</t>
  </si>
  <si>
    <t>7810216924</t>
  </si>
  <si>
    <t>781001001</t>
  </si>
  <si>
    <t>https://www.minimaks.ru/</t>
  </si>
  <si>
    <t>Счетчик электроэнергии трехфазный "ФОБОС 3" СПЛИТ 230В 5(100)А IQOG(4)LS-C -GSM с выносным дисплеем ДВ-3 с NB-FI</t>
  </si>
  <si>
    <t>ООО "ГЛОНАСС-Т"</t>
  </si>
  <si>
    <t>https://glonasss.com/</t>
  </si>
  <si>
    <t>ТЦ_26.51.63.130.89.1.62.05-0015-000_78_7813282805_04.04.2025_01_1.1</t>
  </si>
  <si>
    <t>ИП Засорин Владимир Владимирович</t>
  </si>
  <si>
    <t>100101824832</t>
  </si>
  <si>
    <t>г. Петрозаводск</t>
  </si>
  <si>
    <t>ООО "РадиоЭлемент"</t>
  </si>
  <si>
    <t>781101001</t>
  </si>
  <si>
    <t>7811370189</t>
  </si>
  <si>
    <t>https://www.radioelementy.ru/</t>
  </si>
  <si>
    <t>ТЦ_26.51.63.130.89.1.62.05-0015-000_78_7813282805_04.04.2025_01_2.1</t>
  </si>
  <si>
    <t>ТЦ_26.51.63.130.89.1.62.05-0015-000_78_100101824832_04.04.2025_01_1.2</t>
  </si>
  <si>
    <t>ТЦ_26.51.63.130.89.1.62.05-0015-000_78_7811370189_04.04.2025_01_1.3</t>
  </si>
  <si>
    <t>ТЦ_26.51.63.130.89.1.62.05-0015-000_78_100101824832_04.04.2025_01_2.2</t>
  </si>
  <si>
    <t>ТЦ_26.51.63.130.89.1.62.05-0015-000_78_7811370189_04.04.2025_01_2.3</t>
  </si>
  <si>
    <t>Счетчик электроэнергии однофазный "ФОБОС 1" СПЛИТ 230В 5(80)А IQOLS-C с выносным дисплеем ДВ-3 с NB-FI</t>
  </si>
  <si>
    <t>ТЦ_26.51.63.130.89.1.62.05-0015-000_78_7813282805_04.04.2025_01_3.1</t>
  </si>
  <si>
    <t>ТЦ_26.51.63.130.89.1.62.05-0015-000_78_100101824832_04.04.2025_01_3.2</t>
  </si>
  <si>
    <t>ТЦ_26.51.63.130.89.1.62.05-0015-000_78_7811370189_04.04.2025_01_3.3</t>
  </si>
  <si>
    <t>Счетчик электроэнергии однофазный "ФОБОС 1" 230В 5(80)А IQOLM(1)-C</t>
  </si>
  <si>
    <t>4.1</t>
  </si>
  <si>
    <t>4.2</t>
  </si>
  <si>
    <t>4.3</t>
  </si>
  <si>
    <t>ТЦ_26.51.63.130.89.1.62.05-0015-000_78_7813282805_04.04.2025_01_4.1</t>
  </si>
  <si>
    <t>ТЦ_26.51.63.130.89.1.62.05-0015-000_78_100101824832_04.04.2025_01_4.2</t>
  </si>
  <si>
    <t>ТЦ_26.51.63.130.89.1.62.05-0015-000_78_7811370189_04.04.2025_01_4.3</t>
  </si>
  <si>
    <t>Счетчик электроэнергии трехфазный "ФОБОС 3" 230В 5(100)А IQORLM(1)-D 4G(LTE) GSM</t>
  </si>
  <si>
    <t>5.1</t>
  </si>
  <si>
    <t>5.2</t>
  </si>
  <si>
    <t>5.3</t>
  </si>
  <si>
    <t>Распределительный блок EKF КБР на DIN-рейку и монтажную панель 80А plc-kbr80</t>
  </si>
  <si>
    <t>ТЦ_20.5.04.11_78_7842224734_15.04.2025_01-1_5.1</t>
  </si>
  <si>
    <t>https://www.vseinstrumenti.ru/</t>
  </si>
  <si>
    <t>ООО «ВсеИнструменты.ру»</t>
  </si>
  <si>
    <t>7722753969</t>
  </si>
  <si>
    <t>997750001</t>
  </si>
  <si>
    <t>Блок распределительный (Кросс) крепеж на монтажную панель и DIN рейку  КБР-80А  EKF</t>
  </si>
  <si>
    <t>Блок распределителения (Кросс) крепеж на панель DIN КБР-80А plc-kbr80 EKF</t>
  </si>
  <si>
    <t>Клемма вводная силовая КВС 6-50 кв.мм. синяя YZN12-050-K07 IEK</t>
  </si>
  <si>
    <t>6.1</t>
  </si>
  <si>
    <t>6.2</t>
  </si>
  <si>
    <t>6.3</t>
  </si>
  <si>
    <t>ТЦ_20.5.04.11_78_7842224734_15.04.2025_01-1_6.1</t>
  </si>
  <si>
    <t>ТЦ_20.5.04.11_78_7810216924_15.04.2025_01-1_5.2</t>
  </si>
  <si>
    <t>ТЦ_20.5.04.11_78_7722753969_15.04.2025_01-1_5.3</t>
  </si>
  <si>
    <t>ТЦ_20.5.04.11_78_7810216924_15.04.2025_01-1_6.2</t>
  </si>
  <si>
    <t>ТЦ_20.5.04.11_78_7722753969_15.04.2025_01-1_6.3</t>
  </si>
  <si>
    <t>Клемма силовая вводная КСВ  КСВ 16-50 кв.мм синяя plc-kvc-16-50 blue EKF</t>
  </si>
  <si>
    <t>Силовая вводная клемма EKF КСВ 16-50 синяя PROxima plc-kvc-16-50-blue</t>
  </si>
  <si>
    <t>7.1</t>
  </si>
  <si>
    <t>7.2</t>
  </si>
  <si>
    <t>7.3</t>
  </si>
  <si>
    <t>ТЦ_20.5.04.11_78_7842224734_15.04.2025_01-1_7.1</t>
  </si>
  <si>
    <t>ТЦ_20.5.04.11_78_7810216924_15.04.2025_01-1_7.2</t>
  </si>
  <si>
    <t>Клемма силовая вводная КВС 2 ввода 6-50 кв.мм. синяя YZN12-050-K07 IEK</t>
  </si>
  <si>
    <t>https://dc-electro.ru/</t>
  </si>
  <si>
    <t>ИП Дергачев Кирилл Константинович</t>
  </si>
  <si>
    <t xml:space="preserve"> 561404718520</t>
  </si>
  <si>
    <t>ТЦ_20.5.04.11_78_ 561404718520_15.04.2025_01-1_7.3</t>
  </si>
  <si>
    <t>8.1</t>
  </si>
  <si>
    <t>8.2</t>
  </si>
  <si>
    <t>8.3</t>
  </si>
  <si>
    <t>Сальник PG 36 диаметр проводника 22-32мм IP68 серый 083-01-10/083-01-010 HLT</t>
  </si>
  <si>
    <t>Сальник PG 36 d22-32мм, серый HLT (083-01-10)</t>
  </si>
  <si>
    <t>https://elektrikadeshevo.ru/</t>
  </si>
  <si>
    <t>Ввод кабельный пластиковы PG 36 (22-32мм) 6445 КВТ</t>
  </si>
  <si>
    <t>ТЦ_27.33.14.000.59.1.20.05-0234-000_78_7842224734_15.04.2025_01-1_8.1</t>
  </si>
  <si>
    <t>ТЦ_27.33.14.000.59.1.20.05-0234-000_78_7810216924_15.04.2025_01-1_8.2</t>
  </si>
  <si>
    <t>ТЦ_27.33.14.000.59.1.20.05-0234-000_78_ 561404718520_15.04.2025_01-1_8.3</t>
  </si>
  <si>
    <t>9.1</t>
  </si>
  <si>
    <t>9.2</t>
  </si>
  <si>
    <t>9.3</t>
  </si>
  <si>
    <t>Корпус металлический ЩРн-72 (2х36) 585х570х140мм IP54 серый (одна дверь)  TITAN 5  TI5-50-N-2X036-54-7035 IEK</t>
  </si>
  <si>
    <t>TITAN 5 Корпус металлический ЩРн-72 (2х36) 585х570х140мм IP54 сер TI5-50-N-2X036-54-7035 IEK</t>
  </si>
  <si>
    <t>Корпус IEK TITAN 5ЩРн-72 (2х36) 585х570х140мм IP54 белый, металлический  TI5-50-N-2X036-54</t>
  </si>
  <si>
    <t>ТЦ_20.4.04.02-0010_78_7842224734_15.04.2025_01-1_9.1</t>
  </si>
  <si>
    <t>ТЦ_20.4.04.02-0010_78_7810216924_15.04.2025_01-1_9.2</t>
  </si>
  <si>
    <t>ТЦ_20.4.04.02-0010_78_ 7722753969_15.04.2025_01-1_9.3</t>
  </si>
  <si>
    <t>Клемма вводная силовая КСВ 16-50 кв.мм. синяя (plc-kvs-16-50-blue) EKF PROxima</t>
  </si>
  <si>
    <t>10.1</t>
  </si>
  <si>
    <t>10.2</t>
  </si>
  <si>
    <t>10.3</t>
  </si>
  <si>
    <t>Наконечник НШВИ 10-12 штыревой втулочный изолированный слоновая кость (100шт/упак) UGN10-010-07-12 IEK</t>
  </si>
  <si>
    <t>Наконечник НШВИ 6-12 штыревой втулочный изолированный желтый Е6012 (уп./100 шт) 084-04-27/084-04-027 HLT</t>
  </si>
  <si>
    <t xml:space="preserve">Наконечник-гильза HLT НШВИ 6 мм2 с изолированным фланцем желтый Е6012 уп.100 шт 084-04-27, 084-04-027 </t>
  </si>
  <si>
    <t>Наконечник Е6012 6 мм2  с изолированным фланцем желтый,  HLT (084-04-27)</t>
  </si>
  <si>
    <t>ТЦ_20.2.01.09_78_7722753969_15.04.2025_01-1_10.1</t>
  </si>
  <si>
    <t>ТЦ_20.2.01.09_78_7810216924_15.04.2025_01-1_10.2</t>
  </si>
  <si>
    <t>ТЦ_20.2.01.09_78_ 561404718520_15.04.2025_01-1_10.3</t>
  </si>
  <si>
    <t>11.1</t>
  </si>
  <si>
    <t>11.2</t>
  </si>
  <si>
    <t>11.3</t>
  </si>
  <si>
    <t>ТЦ_20.2.01.09_78_7810216924_15.04.2025_01-1_11.2</t>
  </si>
  <si>
    <t>ТЦ_20.2.01.09_78_ 561404718520_15.04.2025_01-1_11.3</t>
  </si>
  <si>
    <t>ТЦ_20.2.01.09_78_7842224734_15.04.2025_01-1_11.1</t>
  </si>
  <si>
    <t xml:space="preserve">Наконечник НШВИ 10-12 сл.кость (100шт) IEK UGN10-010-07-12 </t>
  </si>
  <si>
    <t>Наконечник кабельный НШВИ 10-12  слоновая кость Е1012 (100шт) UGN10-010-07-12 IEK</t>
  </si>
  <si>
    <t>12.1</t>
  </si>
  <si>
    <t>12.2</t>
  </si>
  <si>
    <t>12.3</t>
  </si>
  <si>
    <t>Панель заземления длинной 200 мм., из латунной шины сечением 5х15 мм с нагрузочной способностью 200А,</t>
  </si>
  <si>
    <t>ТЦ_20.5.03.03_78_7842224734_15.04.2025_01-1_12.1</t>
  </si>
  <si>
    <t>ТЦ_20.5.03.03_78_7810216924_15.04.2025_01-1_12.2</t>
  </si>
  <si>
    <t>ТЦ_20.5.03.03_78_ 561404718520_15.04.2025_01-1_12.3</t>
  </si>
  <si>
    <t>Панель заземления 200 мм. /200 А П3-200.200А ЦМО</t>
  </si>
  <si>
    <t>Панель заземления ЦМО П3-200.200А</t>
  </si>
  <si>
    <t>13.1</t>
  </si>
  <si>
    <t>13.2</t>
  </si>
  <si>
    <t>13.3</t>
  </si>
  <si>
    <t>ТЦ_20.5.03.03_78_7842224734_15.04.2025_01-1_13.1</t>
  </si>
  <si>
    <t>ТЦ_20.5.03.03_78_7810216924_15.04.2025_01-1_13.2</t>
  </si>
  <si>
    <t>Шина соединительная типа PIN (12 штырей) 1Р 63А 22 см 081-13-09/081-13-009 HLT</t>
  </si>
  <si>
    <t>ТЦ_20.5.03.03_78_ 7722753969_15.04.2025_01-1_13.3</t>
  </si>
  <si>
    <t>Соединительная шина  EKF типа PIN PROxima для 1-п нагрузки, 63А, 12 модулей pin-01-63-12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</si>
</sst>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10"/>
      <color theme="1"/>
      <name val="Times New Roman"/>
      <family val="2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9">
    <xf numFmtId="0" fontId="0" fillId="0" borderId="0" xfId="0"/>
    <xf numFmtId="49" fontId="1" fillId="2" borderId="3" xfId="0" applyNumberFormat="1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5" fillId="0" borderId="0" xfId="0" applyFont="1"/>
    <xf numFmtId="49" fontId="4" fillId="2" borderId="3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1" fontId="7" fillId="2" borderId="3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top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49" fontId="3" fillId="2" borderId="8" xfId="0" applyNumberFormat="1" applyFont="1" applyFill="1" applyBorder="1" applyAlignment="1">
      <alignment horizontal="left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left" vertical="center" wrapText="1"/>
    </xf>
    <xf numFmtId="49" fontId="7" fillId="2" borderId="8" xfId="0" applyNumberFormat="1" applyFont="1" applyFill="1" applyBorder="1" applyAlignment="1">
      <alignment horizontal="left" vertical="center" wrapText="1"/>
    </xf>
    <xf numFmtId="4" fontId="7" fillId="2" borderId="7" xfId="0" applyNumberFormat="1" applyFont="1" applyFill="1" applyBorder="1" applyAlignment="1">
      <alignment horizontal="center" vertical="center" wrapText="1"/>
    </xf>
    <xf numFmtId="4" fontId="7" fillId="2" borderId="8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9" fontId="1" fillId="2" borderId="0" xfId="0" applyNumberFormat="1" applyFont="1" applyFill="1" applyAlignment="1">
      <alignment horizontal="left" vertical="top" wrapText="1"/>
    </xf>
    <xf numFmtId="49" fontId="1" fillId="2" borderId="3" xfId="0" applyNumberFormat="1" applyFont="1" applyFill="1" applyBorder="1" applyAlignment="1">
      <alignment horizontal="center" vertical="top" wrapText="1"/>
    </xf>
    <xf numFmtId="49" fontId="1" fillId="2" borderId="0" xfId="0" applyNumberFormat="1" applyFont="1" applyFill="1" applyAlignment="1">
      <alignment horizontal="right" vertical="top" wrapText="1"/>
    </xf>
    <xf numFmtId="49" fontId="1" fillId="2" borderId="2" xfId="0" applyNumberFormat="1" applyFont="1" applyFill="1" applyBorder="1" applyAlignment="1">
      <alignment horizontal="center" vertical="center" textRotation="90" wrapText="1"/>
    </xf>
    <xf numFmtId="49" fontId="2" fillId="2" borderId="0" xfId="0" applyNumberFormat="1" applyFont="1" applyFill="1" applyAlignment="1">
      <alignment horizontal="center" vertical="top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left" vertical="center" wrapText="1"/>
    </xf>
    <xf numFmtId="49" fontId="3" fillId="0" borderId="8" xfId="0" applyNumberFormat="1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5" fillId="0" borderId="0" xfId="0" applyFont="1" applyFill="1"/>
    <xf numFmtId="4" fontId="1" fillId="0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0" fontId="0" fillId="0" borderId="0" xfId="0" applyFill="1"/>
    <xf numFmtId="49" fontId="9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left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1" fontId="7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etm.ru/" TargetMode="External"/><Relationship Id="rId3" Type="http://schemas.openxmlformats.org/officeDocument/2006/relationships/hyperlink" Target="https://www.etm.ru/" TargetMode="External"/><Relationship Id="rId7" Type="http://schemas.openxmlformats.org/officeDocument/2006/relationships/hyperlink" Target="https://www.etm.ru/" TargetMode="External"/><Relationship Id="rId2" Type="http://schemas.openxmlformats.org/officeDocument/2006/relationships/hyperlink" Target="https://www.vseinstrumenti.ru/" TargetMode="External"/><Relationship Id="rId1" Type="http://schemas.openxmlformats.org/officeDocument/2006/relationships/hyperlink" Target="https://www.vseinstrumenti.ru/" TargetMode="External"/><Relationship Id="rId6" Type="http://schemas.openxmlformats.org/officeDocument/2006/relationships/hyperlink" Target="https://www.vseinstrumenti.ru/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s://www.vseinstrumenti.ru/" TargetMode="External"/><Relationship Id="rId10" Type="http://schemas.openxmlformats.org/officeDocument/2006/relationships/hyperlink" Target="https://www.vseinstrumenti.ru/" TargetMode="External"/><Relationship Id="rId4" Type="http://schemas.openxmlformats.org/officeDocument/2006/relationships/hyperlink" Target="https://www.etm.ru/" TargetMode="External"/><Relationship Id="rId9" Type="http://schemas.openxmlformats.org/officeDocument/2006/relationships/hyperlink" Target="https://www.etm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55"/>
  <sheetViews>
    <sheetView tabSelected="1" topLeftCell="A37" workbookViewId="0">
      <selection activeCell="A48" sqref="A48:AE48"/>
    </sheetView>
  </sheetViews>
  <sheetFormatPr defaultRowHeight="15" x14ac:dyDescent="0.25"/>
  <cols>
    <col min="1" max="1" width="6.140625" customWidth="1"/>
    <col min="2" max="2" width="25.140625" customWidth="1"/>
    <col min="3" max="3" width="26.140625" customWidth="1"/>
    <col min="4" max="4" width="13.5703125" customWidth="1"/>
    <col min="5" max="5" width="21.85546875" customWidth="1"/>
    <col min="6" max="7" width="6.140625" customWidth="1"/>
    <col min="8" max="8" width="11.140625" customWidth="1"/>
    <col min="9" max="9" width="12.5703125" customWidth="1"/>
    <col min="10" max="10" width="9.7109375" customWidth="1"/>
    <col min="11" max="11" width="8" customWidth="1"/>
    <col min="12" max="12" width="9.140625" customWidth="1"/>
    <col min="13" max="13" width="8" customWidth="1"/>
    <col min="14" max="14" width="10.140625" customWidth="1"/>
    <col min="15" max="15" width="7.5703125" customWidth="1"/>
    <col min="16" max="16" width="14.85546875" customWidth="1"/>
    <col min="17" max="17" width="11.5703125" customWidth="1"/>
    <col min="18" max="19" width="8" customWidth="1"/>
    <col min="20" max="20" width="3.5703125" customWidth="1"/>
    <col min="21" max="21" width="7.42578125" customWidth="1"/>
    <col min="22" max="22" width="8" customWidth="1"/>
    <col min="23" max="23" width="3.140625" customWidth="1"/>
    <col min="24" max="24" width="5.5703125" customWidth="1"/>
    <col min="25" max="25" width="23.7109375" customWidth="1"/>
    <col min="26" max="26" width="11.5703125" customWidth="1"/>
    <col min="27" max="27" width="9.85546875" customWidth="1"/>
    <col min="28" max="28" width="11.5703125" customWidth="1"/>
    <col min="29" max="29" width="21.85546875" customWidth="1"/>
    <col min="30" max="30" width="15.28515625" customWidth="1"/>
    <col min="31" max="31" width="8" customWidth="1"/>
  </cols>
  <sheetData>
    <row r="1" spans="1:31" ht="12.75" customHeight="1" x14ac:dyDescent="0.25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</row>
    <row r="2" spans="1:31" ht="13.15" customHeight="1" x14ac:dyDescent="0.25">
      <c r="A2" s="40" t="s">
        <v>0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</row>
    <row r="3" spans="1:31" ht="12.75" customHeight="1" x14ac:dyDescent="0.25">
      <c r="A3" s="34" t="s">
        <v>60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</row>
    <row r="4" spans="1:31" ht="13.5" customHeight="1" x14ac:dyDescent="0.25">
      <c r="A4" s="35" t="s">
        <v>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</row>
    <row r="5" spans="1:31" ht="12.75" customHeight="1" x14ac:dyDescent="0.2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</row>
    <row r="6" spans="1:31" ht="99.2" customHeight="1" x14ac:dyDescent="0.25">
      <c r="A6" s="39" t="s">
        <v>2</v>
      </c>
      <c r="B6" s="39" t="s">
        <v>3</v>
      </c>
      <c r="C6" s="39" t="s">
        <v>4</v>
      </c>
      <c r="D6" s="39" t="s">
        <v>5</v>
      </c>
      <c r="E6" s="39"/>
      <c r="F6" s="39" t="s">
        <v>6</v>
      </c>
      <c r="G6" s="39" t="s">
        <v>7</v>
      </c>
      <c r="H6" s="39" t="s">
        <v>8</v>
      </c>
      <c r="I6" s="39" t="s">
        <v>9</v>
      </c>
      <c r="J6" s="39" t="s">
        <v>10</v>
      </c>
      <c r="K6" s="39" t="s">
        <v>11</v>
      </c>
      <c r="L6" s="39"/>
      <c r="M6" s="39" t="s">
        <v>14</v>
      </c>
      <c r="N6" s="39"/>
      <c r="O6" s="39" t="s">
        <v>16</v>
      </c>
      <c r="P6" s="39"/>
      <c r="Q6" s="39"/>
      <c r="R6" s="39"/>
      <c r="S6" s="39"/>
      <c r="T6" s="39" t="s">
        <v>18</v>
      </c>
      <c r="U6" s="39"/>
      <c r="V6" s="39" t="s">
        <v>19</v>
      </c>
      <c r="W6" s="39" t="s">
        <v>20</v>
      </c>
      <c r="X6" s="39"/>
      <c r="Y6" s="39" t="s">
        <v>21</v>
      </c>
      <c r="Z6" s="39" t="s">
        <v>22</v>
      </c>
      <c r="AA6" s="39" t="s">
        <v>23</v>
      </c>
      <c r="AB6" s="39" t="s">
        <v>24</v>
      </c>
      <c r="AC6" s="39" t="s">
        <v>25</v>
      </c>
      <c r="AD6" s="39" t="s">
        <v>26</v>
      </c>
      <c r="AE6" s="39" t="s">
        <v>27</v>
      </c>
    </row>
    <row r="7" spans="1:31" ht="99.2" customHeight="1" x14ac:dyDescent="0.25">
      <c r="A7" s="39"/>
      <c r="B7" s="39"/>
      <c r="C7" s="39"/>
      <c r="D7" s="39"/>
      <c r="E7" s="39"/>
      <c r="F7" s="39"/>
      <c r="G7" s="39"/>
      <c r="H7" s="39"/>
      <c r="I7" s="39"/>
      <c r="J7" s="39"/>
      <c r="K7" s="39" t="s">
        <v>12</v>
      </c>
      <c r="L7" s="39" t="s">
        <v>13</v>
      </c>
      <c r="M7" s="39" t="s">
        <v>12</v>
      </c>
      <c r="N7" s="39" t="s">
        <v>15</v>
      </c>
      <c r="O7" s="39" t="s">
        <v>17</v>
      </c>
      <c r="P7" s="39"/>
      <c r="Q7" s="39"/>
      <c r="R7" s="39" t="s">
        <v>12</v>
      </c>
      <c r="S7" s="39" t="s">
        <v>15</v>
      </c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pans="1:31" ht="14.1" customHeight="1" x14ac:dyDescent="0.25">
      <c r="A8" s="37" t="s">
        <v>28</v>
      </c>
      <c r="B8" s="37" t="s">
        <v>29</v>
      </c>
      <c r="C8" s="37" t="s">
        <v>30</v>
      </c>
      <c r="D8" s="37" t="s">
        <v>31</v>
      </c>
      <c r="E8" s="37"/>
      <c r="F8" s="37" t="s">
        <v>32</v>
      </c>
      <c r="G8" s="37" t="s">
        <v>33</v>
      </c>
      <c r="H8" s="37" t="s">
        <v>34</v>
      </c>
      <c r="I8" s="37" t="s">
        <v>35</v>
      </c>
      <c r="J8" s="37" t="s">
        <v>36</v>
      </c>
      <c r="K8" s="37" t="s">
        <v>37</v>
      </c>
      <c r="L8" s="37" t="s">
        <v>38</v>
      </c>
      <c r="M8" s="37" t="s">
        <v>39</v>
      </c>
      <c r="N8" s="37" t="s">
        <v>40</v>
      </c>
      <c r="O8" s="37" t="s">
        <v>41</v>
      </c>
      <c r="P8" s="37"/>
      <c r="Q8" s="37"/>
      <c r="R8" s="37" t="s">
        <v>42</v>
      </c>
      <c r="S8" s="37" t="s">
        <v>43</v>
      </c>
      <c r="T8" s="37" t="s">
        <v>44</v>
      </c>
      <c r="U8" s="37"/>
      <c r="V8" s="37" t="s">
        <v>45</v>
      </c>
      <c r="W8" s="37" t="s">
        <v>46</v>
      </c>
      <c r="X8" s="37"/>
      <c r="Y8" s="37" t="s">
        <v>47</v>
      </c>
      <c r="Z8" s="37" t="s">
        <v>48</v>
      </c>
      <c r="AA8" s="37" t="s">
        <v>49</v>
      </c>
      <c r="AB8" s="37" t="s">
        <v>50</v>
      </c>
      <c r="AC8" s="37" t="s">
        <v>51</v>
      </c>
      <c r="AD8" s="37" t="s">
        <v>52</v>
      </c>
      <c r="AE8" s="37" t="s">
        <v>53</v>
      </c>
    </row>
    <row r="9" spans="1:31" s="3" customFormat="1" ht="56.25" customHeight="1" x14ac:dyDescent="0.25">
      <c r="A9" s="10" t="s">
        <v>61</v>
      </c>
      <c r="B9" s="14" t="s">
        <v>85</v>
      </c>
      <c r="C9" s="17" t="s">
        <v>82</v>
      </c>
      <c r="D9" s="28" t="s">
        <v>82</v>
      </c>
      <c r="E9" s="29"/>
      <c r="F9" s="10" t="s">
        <v>64</v>
      </c>
      <c r="G9" s="10" t="s">
        <v>64</v>
      </c>
      <c r="H9" s="11">
        <v>27990</v>
      </c>
      <c r="I9" s="11">
        <f t="shared" ref="I9:I23" si="0">H9/1.2</f>
        <v>23325</v>
      </c>
      <c r="J9" s="11">
        <f>I9</f>
        <v>23325</v>
      </c>
      <c r="K9" s="10" t="s">
        <v>67</v>
      </c>
      <c r="L9" s="11">
        <f t="shared" ref="L9:L23" si="1">J9*K9</f>
        <v>933</v>
      </c>
      <c r="M9" s="10" t="s">
        <v>66</v>
      </c>
      <c r="N9" s="11">
        <f t="shared" ref="N9:N23" si="2">J9*M9</f>
        <v>466.5</v>
      </c>
      <c r="O9" s="2"/>
      <c r="P9" s="2"/>
      <c r="Q9" s="2"/>
      <c r="R9" s="2"/>
      <c r="S9" s="2"/>
      <c r="T9" s="30">
        <f t="shared" ref="T9:T23" si="3">J9+L9+N9</f>
        <v>24724.5</v>
      </c>
      <c r="U9" s="31"/>
      <c r="V9" s="10" t="s">
        <v>65</v>
      </c>
      <c r="W9" s="32" t="s">
        <v>29</v>
      </c>
      <c r="X9" s="33"/>
      <c r="Y9" s="10" t="s">
        <v>83</v>
      </c>
      <c r="Z9" s="10" t="s">
        <v>68</v>
      </c>
      <c r="AA9" s="13">
        <v>781601001</v>
      </c>
      <c r="AB9" s="13">
        <v>7813282805</v>
      </c>
      <c r="AC9" s="15" t="s">
        <v>84</v>
      </c>
      <c r="AD9" s="9" t="s">
        <v>69</v>
      </c>
      <c r="AE9" s="9" t="s">
        <v>29</v>
      </c>
    </row>
    <row r="10" spans="1:31" ht="52.5" customHeight="1" x14ac:dyDescent="0.25">
      <c r="A10" s="6" t="s">
        <v>62</v>
      </c>
      <c r="B10" s="41" t="s">
        <v>94</v>
      </c>
      <c r="C10" s="18"/>
      <c r="D10" s="20" t="s">
        <v>82</v>
      </c>
      <c r="E10" s="21"/>
      <c r="F10" s="6" t="s">
        <v>64</v>
      </c>
      <c r="G10" s="6" t="s">
        <v>64</v>
      </c>
      <c r="H10" s="7">
        <v>29100</v>
      </c>
      <c r="I10" s="7">
        <f t="shared" si="0"/>
        <v>24250</v>
      </c>
      <c r="J10" s="7">
        <f>I10</f>
        <v>24250</v>
      </c>
      <c r="K10" s="5" t="s">
        <v>67</v>
      </c>
      <c r="L10" s="7">
        <f t="shared" si="1"/>
        <v>970</v>
      </c>
      <c r="M10" s="5" t="s">
        <v>66</v>
      </c>
      <c r="N10" s="7">
        <f t="shared" si="2"/>
        <v>485</v>
      </c>
      <c r="O10" s="1"/>
      <c r="P10" s="1"/>
      <c r="Q10" s="1"/>
      <c r="R10" s="1"/>
      <c r="S10" s="1"/>
      <c r="T10" s="22">
        <f t="shared" si="3"/>
        <v>25705</v>
      </c>
      <c r="U10" s="23"/>
      <c r="V10" s="6" t="s">
        <v>65</v>
      </c>
      <c r="W10" s="26" t="s">
        <v>29</v>
      </c>
      <c r="X10" s="27"/>
      <c r="Y10" s="6" t="s">
        <v>86</v>
      </c>
      <c r="Z10" s="6" t="s">
        <v>68</v>
      </c>
      <c r="AA10" s="6"/>
      <c r="AB10" s="6" t="s">
        <v>87</v>
      </c>
      <c r="AC10" s="8"/>
      <c r="AD10" s="6" t="s">
        <v>88</v>
      </c>
      <c r="AE10" s="6" t="s">
        <v>29</v>
      </c>
    </row>
    <row r="11" spans="1:31" ht="55.5" customHeight="1" x14ac:dyDescent="0.25">
      <c r="A11" s="5" t="s">
        <v>63</v>
      </c>
      <c r="B11" s="41" t="s">
        <v>95</v>
      </c>
      <c r="C11" s="19"/>
      <c r="D11" s="20" t="s">
        <v>82</v>
      </c>
      <c r="E11" s="21"/>
      <c r="F11" s="5" t="s">
        <v>64</v>
      </c>
      <c r="G11" s="5" t="s">
        <v>64</v>
      </c>
      <c r="H11" s="12">
        <v>29950</v>
      </c>
      <c r="I11" s="12">
        <f t="shared" si="0"/>
        <v>24958.333333333336</v>
      </c>
      <c r="J11" s="12">
        <f>I11</f>
        <v>24958.333333333336</v>
      </c>
      <c r="K11" s="5" t="s">
        <v>67</v>
      </c>
      <c r="L11" s="12">
        <f t="shared" si="1"/>
        <v>998.33333333333348</v>
      </c>
      <c r="M11" s="5" t="s">
        <v>66</v>
      </c>
      <c r="N11" s="12">
        <f t="shared" si="2"/>
        <v>499.16666666666674</v>
      </c>
      <c r="O11" s="1"/>
      <c r="P11" s="1"/>
      <c r="Q11" s="1"/>
      <c r="R11" s="1"/>
      <c r="S11" s="1"/>
      <c r="T11" s="22">
        <f t="shared" si="3"/>
        <v>26455.833333333336</v>
      </c>
      <c r="U11" s="23"/>
      <c r="V11" s="5" t="s">
        <v>65</v>
      </c>
      <c r="W11" s="24" t="s">
        <v>29</v>
      </c>
      <c r="X11" s="25"/>
      <c r="Y11" s="5" t="s">
        <v>89</v>
      </c>
      <c r="Z11" s="5" t="s">
        <v>68</v>
      </c>
      <c r="AA11" s="5" t="s">
        <v>90</v>
      </c>
      <c r="AB11" s="5" t="s">
        <v>91</v>
      </c>
      <c r="AC11" s="8" t="s">
        <v>92</v>
      </c>
      <c r="AD11" s="4" t="s">
        <v>69</v>
      </c>
      <c r="AE11" s="5" t="s">
        <v>29</v>
      </c>
    </row>
    <row r="12" spans="1:31" s="3" customFormat="1" ht="56.25" customHeight="1" x14ac:dyDescent="0.25">
      <c r="A12" s="10" t="s">
        <v>70</v>
      </c>
      <c r="B12" s="14" t="s">
        <v>93</v>
      </c>
      <c r="C12" s="17" t="s">
        <v>98</v>
      </c>
      <c r="D12" s="28" t="s">
        <v>98</v>
      </c>
      <c r="E12" s="29"/>
      <c r="F12" s="10" t="s">
        <v>64</v>
      </c>
      <c r="G12" s="10" t="s">
        <v>64</v>
      </c>
      <c r="H12" s="11">
        <v>18990</v>
      </c>
      <c r="I12" s="11">
        <f t="shared" ref="I12:I14" si="4">H12/1.2</f>
        <v>15825</v>
      </c>
      <c r="J12" s="11">
        <f>I12</f>
        <v>15825</v>
      </c>
      <c r="K12" s="10" t="s">
        <v>67</v>
      </c>
      <c r="L12" s="11">
        <f t="shared" ref="L12:L14" si="5">J12*K12</f>
        <v>633</v>
      </c>
      <c r="M12" s="10" t="s">
        <v>66</v>
      </c>
      <c r="N12" s="11">
        <f t="shared" ref="N12:N14" si="6">J12*M12</f>
        <v>316.5</v>
      </c>
      <c r="O12" s="2"/>
      <c r="P12" s="2"/>
      <c r="Q12" s="2"/>
      <c r="R12" s="2"/>
      <c r="S12" s="2"/>
      <c r="T12" s="30">
        <f t="shared" ref="T12:T14" si="7">J12+L12+N12</f>
        <v>16774.5</v>
      </c>
      <c r="U12" s="31"/>
      <c r="V12" s="10" t="s">
        <v>65</v>
      </c>
      <c r="W12" s="32" t="s">
        <v>29</v>
      </c>
      <c r="X12" s="33"/>
      <c r="Y12" s="10" t="s">
        <v>83</v>
      </c>
      <c r="Z12" s="10" t="s">
        <v>68</v>
      </c>
      <c r="AA12" s="13">
        <v>781601001</v>
      </c>
      <c r="AB12" s="13">
        <v>7813282805</v>
      </c>
      <c r="AC12" s="15" t="s">
        <v>84</v>
      </c>
      <c r="AD12" s="9" t="s">
        <v>69</v>
      </c>
      <c r="AE12" s="9" t="s">
        <v>29</v>
      </c>
    </row>
    <row r="13" spans="1:31" ht="52.5" customHeight="1" x14ac:dyDescent="0.25">
      <c r="A13" s="6" t="s">
        <v>71</v>
      </c>
      <c r="B13" s="41" t="s">
        <v>96</v>
      </c>
      <c r="C13" s="18"/>
      <c r="D13" s="20" t="s">
        <v>98</v>
      </c>
      <c r="E13" s="21"/>
      <c r="F13" s="6" t="s">
        <v>64</v>
      </c>
      <c r="G13" s="6" t="s">
        <v>64</v>
      </c>
      <c r="H13" s="7">
        <v>19950</v>
      </c>
      <c r="I13" s="7">
        <f t="shared" si="4"/>
        <v>16625</v>
      </c>
      <c r="J13" s="7">
        <f>I13</f>
        <v>16625</v>
      </c>
      <c r="K13" s="5" t="s">
        <v>67</v>
      </c>
      <c r="L13" s="7">
        <f t="shared" si="5"/>
        <v>665</v>
      </c>
      <c r="M13" s="5" t="s">
        <v>66</v>
      </c>
      <c r="N13" s="7">
        <f t="shared" si="6"/>
        <v>332.5</v>
      </c>
      <c r="O13" s="16"/>
      <c r="P13" s="16"/>
      <c r="Q13" s="16"/>
      <c r="R13" s="16"/>
      <c r="S13" s="16"/>
      <c r="T13" s="22">
        <f t="shared" si="7"/>
        <v>17622.5</v>
      </c>
      <c r="U13" s="23"/>
      <c r="V13" s="6" t="s">
        <v>65</v>
      </c>
      <c r="W13" s="26" t="s">
        <v>29</v>
      </c>
      <c r="X13" s="27"/>
      <c r="Y13" s="6" t="s">
        <v>86</v>
      </c>
      <c r="Z13" s="6" t="s">
        <v>68</v>
      </c>
      <c r="AA13" s="6"/>
      <c r="AB13" s="6" t="s">
        <v>87</v>
      </c>
      <c r="AC13" s="8"/>
      <c r="AD13" s="6" t="s">
        <v>88</v>
      </c>
      <c r="AE13" s="6" t="s">
        <v>29</v>
      </c>
    </row>
    <row r="14" spans="1:31" ht="55.5" customHeight="1" x14ac:dyDescent="0.25">
      <c r="A14" s="5" t="s">
        <v>72</v>
      </c>
      <c r="B14" s="41" t="s">
        <v>97</v>
      </c>
      <c r="C14" s="19"/>
      <c r="D14" s="20" t="s">
        <v>98</v>
      </c>
      <c r="E14" s="21"/>
      <c r="F14" s="5" t="s">
        <v>64</v>
      </c>
      <c r="G14" s="5" t="s">
        <v>64</v>
      </c>
      <c r="H14" s="12">
        <v>20380</v>
      </c>
      <c r="I14" s="12">
        <f t="shared" si="4"/>
        <v>16983.333333333336</v>
      </c>
      <c r="J14" s="12">
        <f>I14</f>
        <v>16983.333333333336</v>
      </c>
      <c r="K14" s="5" t="s">
        <v>67</v>
      </c>
      <c r="L14" s="12">
        <f t="shared" si="5"/>
        <v>679.33333333333348</v>
      </c>
      <c r="M14" s="5" t="s">
        <v>66</v>
      </c>
      <c r="N14" s="12">
        <f t="shared" si="6"/>
        <v>339.66666666666674</v>
      </c>
      <c r="O14" s="16"/>
      <c r="P14" s="16"/>
      <c r="Q14" s="16"/>
      <c r="R14" s="16"/>
      <c r="S14" s="16"/>
      <c r="T14" s="22">
        <f t="shared" si="7"/>
        <v>18002.333333333336</v>
      </c>
      <c r="U14" s="23"/>
      <c r="V14" s="5" t="s">
        <v>65</v>
      </c>
      <c r="W14" s="24" t="s">
        <v>29</v>
      </c>
      <c r="X14" s="25"/>
      <c r="Y14" s="5" t="s">
        <v>89</v>
      </c>
      <c r="Z14" s="5" t="s">
        <v>68</v>
      </c>
      <c r="AA14" s="5" t="s">
        <v>90</v>
      </c>
      <c r="AB14" s="5" t="s">
        <v>91</v>
      </c>
      <c r="AC14" s="8" t="s">
        <v>92</v>
      </c>
      <c r="AD14" s="4" t="s">
        <v>69</v>
      </c>
      <c r="AE14" s="5" t="s">
        <v>29</v>
      </c>
    </row>
    <row r="15" spans="1:31" s="3" customFormat="1" ht="56.25" customHeight="1" x14ac:dyDescent="0.25">
      <c r="A15" s="10" t="s">
        <v>75</v>
      </c>
      <c r="B15" s="14" t="s">
        <v>99</v>
      </c>
      <c r="C15" s="17" t="s">
        <v>102</v>
      </c>
      <c r="D15" s="28" t="s">
        <v>102</v>
      </c>
      <c r="E15" s="29"/>
      <c r="F15" s="10" t="s">
        <v>64</v>
      </c>
      <c r="G15" s="10" t="s">
        <v>64</v>
      </c>
      <c r="H15" s="11">
        <v>10990</v>
      </c>
      <c r="I15" s="11">
        <f t="shared" ref="I15:I17" si="8">H15/1.2</f>
        <v>9158.3333333333339</v>
      </c>
      <c r="J15" s="11">
        <f>I15</f>
        <v>9158.3333333333339</v>
      </c>
      <c r="K15" s="10" t="s">
        <v>67</v>
      </c>
      <c r="L15" s="11">
        <f t="shared" ref="L15:L17" si="9">J15*K15</f>
        <v>366.33333333333337</v>
      </c>
      <c r="M15" s="10" t="s">
        <v>66</v>
      </c>
      <c r="N15" s="11">
        <f t="shared" ref="N15:N17" si="10">J15*M15</f>
        <v>183.16666666666669</v>
      </c>
      <c r="O15" s="2"/>
      <c r="P15" s="2"/>
      <c r="Q15" s="2"/>
      <c r="R15" s="2"/>
      <c r="S15" s="2"/>
      <c r="T15" s="30">
        <f t="shared" ref="T15:T17" si="11">J15+L15+N15</f>
        <v>9707.8333333333339</v>
      </c>
      <c r="U15" s="31"/>
      <c r="V15" s="10" t="s">
        <v>65</v>
      </c>
      <c r="W15" s="32" t="s">
        <v>29</v>
      </c>
      <c r="X15" s="33"/>
      <c r="Y15" s="10" t="s">
        <v>83</v>
      </c>
      <c r="Z15" s="10" t="s">
        <v>68</v>
      </c>
      <c r="AA15" s="13">
        <v>781601001</v>
      </c>
      <c r="AB15" s="13">
        <v>7813282805</v>
      </c>
      <c r="AC15" s="15" t="s">
        <v>84</v>
      </c>
      <c r="AD15" s="9" t="s">
        <v>69</v>
      </c>
      <c r="AE15" s="9" t="s">
        <v>29</v>
      </c>
    </row>
    <row r="16" spans="1:31" ht="52.5" customHeight="1" x14ac:dyDescent="0.25">
      <c r="A16" s="6" t="s">
        <v>76</v>
      </c>
      <c r="B16" s="41" t="s">
        <v>100</v>
      </c>
      <c r="C16" s="18"/>
      <c r="D16" s="20" t="s">
        <v>102</v>
      </c>
      <c r="E16" s="21"/>
      <c r="F16" s="6" t="s">
        <v>64</v>
      </c>
      <c r="G16" s="6" t="s">
        <v>64</v>
      </c>
      <c r="H16" s="7">
        <v>11430</v>
      </c>
      <c r="I16" s="7">
        <f t="shared" si="8"/>
        <v>9525</v>
      </c>
      <c r="J16" s="7">
        <f>I16</f>
        <v>9525</v>
      </c>
      <c r="K16" s="5" t="s">
        <v>67</v>
      </c>
      <c r="L16" s="7">
        <f t="shared" si="9"/>
        <v>381</v>
      </c>
      <c r="M16" s="5" t="s">
        <v>66</v>
      </c>
      <c r="N16" s="7">
        <f t="shared" si="10"/>
        <v>190.5</v>
      </c>
      <c r="O16" s="16"/>
      <c r="P16" s="16"/>
      <c r="Q16" s="16"/>
      <c r="R16" s="16"/>
      <c r="S16" s="16"/>
      <c r="T16" s="22">
        <f t="shared" si="11"/>
        <v>10096.5</v>
      </c>
      <c r="U16" s="23"/>
      <c r="V16" s="6" t="s">
        <v>65</v>
      </c>
      <c r="W16" s="26" t="s">
        <v>29</v>
      </c>
      <c r="X16" s="27"/>
      <c r="Y16" s="6" t="s">
        <v>86</v>
      </c>
      <c r="Z16" s="6" t="s">
        <v>68</v>
      </c>
      <c r="AA16" s="6"/>
      <c r="AB16" s="6" t="s">
        <v>87</v>
      </c>
      <c r="AC16" s="8"/>
      <c r="AD16" s="6" t="s">
        <v>88</v>
      </c>
      <c r="AE16" s="6" t="s">
        <v>29</v>
      </c>
    </row>
    <row r="17" spans="1:31" ht="55.5" customHeight="1" x14ac:dyDescent="0.25">
      <c r="A17" s="5" t="s">
        <v>77</v>
      </c>
      <c r="B17" s="41" t="s">
        <v>101</v>
      </c>
      <c r="C17" s="19"/>
      <c r="D17" s="20" t="s">
        <v>102</v>
      </c>
      <c r="E17" s="21"/>
      <c r="F17" s="5" t="s">
        <v>64</v>
      </c>
      <c r="G17" s="5" t="s">
        <v>64</v>
      </c>
      <c r="H17" s="12">
        <v>11870</v>
      </c>
      <c r="I17" s="12">
        <f t="shared" si="8"/>
        <v>9891.6666666666679</v>
      </c>
      <c r="J17" s="12">
        <f>I17</f>
        <v>9891.6666666666679</v>
      </c>
      <c r="K17" s="5" t="s">
        <v>67</v>
      </c>
      <c r="L17" s="12">
        <f t="shared" si="9"/>
        <v>395.66666666666674</v>
      </c>
      <c r="M17" s="5" t="s">
        <v>66</v>
      </c>
      <c r="N17" s="12">
        <f t="shared" si="10"/>
        <v>197.83333333333337</v>
      </c>
      <c r="O17" s="16"/>
      <c r="P17" s="16"/>
      <c r="Q17" s="16"/>
      <c r="R17" s="16"/>
      <c r="S17" s="16"/>
      <c r="T17" s="22">
        <f t="shared" si="11"/>
        <v>10485.166666666668</v>
      </c>
      <c r="U17" s="23"/>
      <c r="V17" s="5" t="s">
        <v>65</v>
      </c>
      <c r="W17" s="24" t="s">
        <v>29</v>
      </c>
      <c r="X17" s="25"/>
      <c r="Y17" s="5" t="s">
        <v>89</v>
      </c>
      <c r="Z17" s="5" t="s">
        <v>68</v>
      </c>
      <c r="AA17" s="5" t="s">
        <v>90</v>
      </c>
      <c r="AB17" s="5" t="s">
        <v>91</v>
      </c>
      <c r="AC17" s="8" t="s">
        <v>92</v>
      </c>
      <c r="AD17" s="4" t="s">
        <v>69</v>
      </c>
      <c r="AE17" s="5" t="s">
        <v>29</v>
      </c>
    </row>
    <row r="18" spans="1:31" s="3" customFormat="1" ht="56.25" customHeight="1" x14ac:dyDescent="0.25">
      <c r="A18" s="10" t="s">
        <v>103</v>
      </c>
      <c r="B18" s="14" t="s">
        <v>106</v>
      </c>
      <c r="C18" s="17" t="s">
        <v>109</v>
      </c>
      <c r="D18" s="28" t="s">
        <v>109</v>
      </c>
      <c r="E18" s="29"/>
      <c r="F18" s="10" t="s">
        <v>64</v>
      </c>
      <c r="G18" s="10" t="s">
        <v>64</v>
      </c>
      <c r="H18" s="11">
        <v>23490</v>
      </c>
      <c r="I18" s="11">
        <f t="shared" ref="I18:I20" si="12">H18/1.2</f>
        <v>19575</v>
      </c>
      <c r="J18" s="11">
        <f>I18</f>
        <v>19575</v>
      </c>
      <c r="K18" s="10" t="s">
        <v>67</v>
      </c>
      <c r="L18" s="11">
        <f t="shared" ref="L18:L20" si="13">J18*K18</f>
        <v>783</v>
      </c>
      <c r="M18" s="10" t="s">
        <v>66</v>
      </c>
      <c r="N18" s="11">
        <f t="shared" ref="N18:N20" si="14">J18*M18</f>
        <v>391.5</v>
      </c>
      <c r="O18" s="2"/>
      <c r="P18" s="2"/>
      <c r="Q18" s="2"/>
      <c r="R18" s="2"/>
      <c r="S18" s="2"/>
      <c r="T18" s="30">
        <f t="shared" ref="T18:T20" si="15">J18+L18+N18</f>
        <v>20749.5</v>
      </c>
      <c r="U18" s="31"/>
      <c r="V18" s="10" t="s">
        <v>65</v>
      </c>
      <c r="W18" s="32" t="s">
        <v>29</v>
      </c>
      <c r="X18" s="33"/>
      <c r="Y18" s="10" t="s">
        <v>83</v>
      </c>
      <c r="Z18" s="10" t="s">
        <v>68</v>
      </c>
      <c r="AA18" s="13">
        <v>781601001</v>
      </c>
      <c r="AB18" s="13">
        <v>7813282805</v>
      </c>
      <c r="AC18" s="15" t="s">
        <v>84</v>
      </c>
      <c r="AD18" s="9" t="s">
        <v>69</v>
      </c>
      <c r="AE18" s="9" t="s">
        <v>29</v>
      </c>
    </row>
    <row r="19" spans="1:31" ht="52.5" customHeight="1" x14ac:dyDescent="0.25">
      <c r="A19" s="6" t="s">
        <v>104</v>
      </c>
      <c r="B19" s="41" t="s">
        <v>107</v>
      </c>
      <c r="C19" s="18"/>
      <c r="D19" s="20" t="s">
        <v>109</v>
      </c>
      <c r="E19" s="21"/>
      <c r="F19" s="6" t="s">
        <v>64</v>
      </c>
      <c r="G19" s="6" t="s">
        <v>64</v>
      </c>
      <c r="H19" s="7">
        <v>24500</v>
      </c>
      <c r="I19" s="7">
        <f t="shared" si="12"/>
        <v>20416.666666666668</v>
      </c>
      <c r="J19" s="7">
        <f>I19</f>
        <v>20416.666666666668</v>
      </c>
      <c r="K19" s="5" t="s">
        <v>67</v>
      </c>
      <c r="L19" s="7">
        <f t="shared" si="13"/>
        <v>816.66666666666674</v>
      </c>
      <c r="M19" s="5" t="s">
        <v>66</v>
      </c>
      <c r="N19" s="7">
        <f t="shared" si="14"/>
        <v>408.33333333333337</v>
      </c>
      <c r="O19" s="16"/>
      <c r="P19" s="16"/>
      <c r="Q19" s="16"/>
      <c r="R19" s="16"/>
      <c r="S19" s="16"/>
      <c r="T19" s="22">
        <f t="shared" si="15"/>
        <v>21641.666666666668</v>
      </c>
      <c r="U19" s="23"/>
      <c r="V19" s="6" t="s">
        <v>65</v>
      </c>
      <c r="W19" s="26" t="s">
        <v>29</v>
      </c>
      <c r="X19" s="27"/>
      <c r="Y19" s="6" t="s">
        <v>86</v>
      </c>
      <c r="Z19" s="6" t="s">
        <v>68</v>
      </c>
      <c r="AA19" s="6"/>
      <c r="AB19" s="6" t="s">
        <v>87</v>
      </c>
      <c r="AC19" s="8"/>
      <c r="AD19" s="6" t="s">
        <v>88</v>
      </c>
      <c r="AE19" s="6" t="s">
        <v>29</v>
      </c>
    </row>
    <row r="20" spans="1:31" ht="55.5" customHeight="1" x14ac:dyDescent="0.25">
      <c r="A20" s="5" t="s">
        <v>105</v>
      </c>
      <c r="B20" s="41" t="s">
        <v>108</v>
      </c>
      <c r="C20" s="19"/>
      <c r="D20" s="20" t="s">
        <v>109</v>
      </c>
      <c r="E20" s="21"/>
      <c r="F20" s="5" t="s">
        <v>64</v>
      </c>
      <c r="G20" s="5" t="s">
        <v>64</v>
      </c>
      <c r="H20" s="12">
        <v>24990</v>
      </c>
      <c r="I20" s="12">
        <f t="shared" si="12"/>
        <v>20825</v>
      </c>
      <c r="J20" s="12">
        <f>I20</f>
        <v>20825</v>
      </c>
      <c r="K20" s="5" t="s">
        <v>67</v>
      </c>
      <c r="L20" s="12">
        <f t="shared" si="13"/>
        <v>833</v>
      </c>
      <c r="M20" s="5" t="s">
        <v>66</v>
      </c>
      <c r="N20" s="12">
        <f t="shared" si="14"/>
        <v>416.5</v>
      </c>
      <c r="O20" s="16"/>
      <c r="P20" s="16"/>
      <c r="Q20" s="16"/>
      <c r="R20" s="16"/>
      <c r="S20" s="16"/>
      <c r="T20" s="22">
        <f t="shared" si="15"/>
        <v>22074.5</v>
      </c>
      <c r="U20" s="23"/>
      <c r="V20" s="5" t="s">
        <v>65</v>
      </c>
      <c r="W20" s="24" t="s">
        <v>29</v>
      </c>
      <c r="X20" s="25"/>
      <c r="Y20" s="5" t="s">
        <v>89</v>
      </c>
      <c r="Z20" s="5" t="s">
        <v>68</v>
      </c>
      <c r="AA20" s="5" t="s">
        <v>90</v>
      </c>
      <c r="AB20" s="5" t="s">
        <v>91</v>
      </c>
      <c r="AC20" s="8" t="s">
        <v>92</v>
      </c>
      <c r="AD20" s="4" t="s">
        <v>69</v>
      </c>
      <c r="AE20" s="5" t="s">
        <v>29</v>
      </c>
    </row>
    <row r="21" spans="1:31" s="55" customFormat="1" ht="36" customHeight="1" x14ac:dyDescent="0.25">
      <c r="A21" s="65" t="s">
        <v>110</v>
      </c>
      <c r="B21" s="66" t="s">
        <v>114</v>
      </c>
      <c r="C21" s="62" t="s">
        <v>120</v>
      </c>
      <c r="D21" s="67" t="s">
        <v>120</v>
      </c>
      <c r="E21" s="68"/>
      <c r="F21" s="65" t="s">
        <v>64</v>
      </c>
      <c r="G21" s="65" t="s">
        <v>64</v>
      </c>
      <c r="H21" s="69">
        <v>391.5</v>
      </c>
      <c r="I21" s="69">
        <f t="shared" si="0"/>
        <v>326.25</v>
      </c>
      <c r="J21" s="69">
        <f>I21</f>
        <v>326.25</v>
      </c>
      <c r="K21" s="65" t="s">
        <v>67</v>
      </c>
      <c r="L21" s="69">
        <f t="shared" si="1"/>
        <v>13.05</v>
      </c>
      <c r="M21" s="65" t="s">
        <v>66</v>
      </c>
      <c r="N21" s="69">
        <f t="shared" si="2"/>
        <v>6.5250000000000004</v>
      </c>
      <c r="O21" s="48"/>
      <c r="P21" s="48"/>
      <c r="Q21" s="48"/>
      <c r="R21" s="48"/>
      <c r="S21" s="48"/>
      <c r="T21" s="70">
        <f t="shared" si="3"/>
        <v>345.82499999999999</v>
      </c>
      <c r="U21" s="71"/>
      <c r="V21" s="65" t="s">
        <v>65</v>
      </c>
      <c r="W21" s="72" t="s">
        <v>29</v>
      </c>
      <c r="X21" s="73"/>
      <c r="Y21" s="65" t="s">
        <v>73</v>
      </c>
      <c r="Z21" s="65" t="s">
        <v>68</v>
      </c>
      <c r="AA21" s="74">
        <v>784201001</v>
      </c>
      <c r="AB21" s="74">
        <v>7842224734</v>
      </c>
      <c r="AC21" s="75" t="s">
        <v>74</v>
      </c>
      <c r="AD21" s="66" t="s">
        <v>69</v>
      </c>
      <c r="AE21" s="66" t="s">
        <v>29</v>
      </c>
    </row>
    <row r="22" spans="1:31" s="60" customFormat="1" ht="40.5" customHeight="1" x14ac:dyDescent="0.25">
      <c r="A22" s="46" t="s">
        <v>111</v>
      </c>
      <c r="B22" s="43" t="s">
        <v>126</v>
      </c>
      <c r="C22" s="63"/>
      <c r="D22" s="44" t="s">
        <v>119</v>
      </c>
      <c r="E22" s="45"/>
      <c r="F22" s="46" t="s">
        <v>64</v>
      </c>
      <c r="G22" s="46" t="s">
        <v>64</v>
      </c>
      <c r="H22" s="56">
        <v>415.46</v>
      </c>
      <c r="I22" s="56">
        <f t="shared" si="0"/>
        <v>346.21666666666664</v>
      </c>
      <c r="J22" s="56">
        <f>I22</f>
        <v>346.21666666666664</v>
      </c>
      <c r="K22" s="42" t="s">
        <v>67</v>
      </c>
      <c r="L22" s="56">
        <f t="shared" si="1"/>
        <v>13.848666666666666</v>
      </c>
      <c r="M22" s="42" t="s">
        <v>66</v>
      </c>
      <c r="N22" s="56">
        <f t="shared" si="2"/>
        <v>6.9243333333333332</v>
      </c>
      <c r="O22" s="57"/>
      <c r="P22" s="57"/>
      <c r="Q22" s="57"/>
      <c r="R22" s="57"/>
      <c r="S22" s="57"/>
      <c r="T22" s="49">
        <f t="shared" si="3"/>
        <v>366.98966666666661</v>
      </c>
      <c r="U22" s="50"/>
      <c r="V22" s="46" t="s">
        <v>65</v>
      </c>
      <c r="W22" s="58" t="s">
        <v>29</v>
      </c>
      <c r="X22" s="59"/>
      <c r="Y22" s="46" t="s">
        <v>78</v>
      </c>
      <c r="Z22" s="46" t="s">
        <v>68</v>
      </c>
      <c r="AA22" s="46" t="s">
        <v>80</v>
      </c>
      <c r="AB22" s="46" t="s">
        <v>79</v>
      </c>
      <c r="AC22" s="54" t="s">
        <v>81</v>
      </c>
      <c r="AD22" s="43" t="s">
        <v>69</v>
      </c>
      <c r="AE22" s="46" t="s">
        <v>29</v>
      </c>
    </row>
    <row r="23" spans="1:31" s="60" customFormat="1" ht="44.25" customHeight="1" x14ac:dyDescent="0.25">
      <c r="A23" s="42" t="s">
        <v>112</v>
      </c>
      <c r="B23" s="43" t="s">
        <v>127</v>
      </c>
      <c r="C23" s="64"/>
      <c r="D23" s="44" t="s">
        <v>113</v>
      </c>
      <c r="E23" s="45"/>
      <c r="F23" s="46" t="s">
        <v>64</v>
      </c>
      <c r="G23" s="46" t="s">
        <v>64</v>
      </c>
      <c r="H23" s="47">
        <v>421</v>
      </c>
      <c r="I23" s="47">
        <f t="shared" si="0"/>
        <v>350.83333333333337</v>
      </c>
      <c r="J23" s="47">
        <f>I23</f>
        <v>350.83333333333337</v>
      </c>
      <c r="K23" s="42" t="s">
        <v>67</v>
      </c>
      <c r="L23" s="47">
        <f t="shared" si="1"/>
        <v>14.033333333333335</v>
      </c>
      <c r="M23" s="42" t="s">
        <v>66</v>
      </c>
      <c r="N23" s="47">
        <f t="shared" si="2"/>
        <v>7.0166666666666675</v>
      </c>
      <c r="O23" s="57"/>
      <c r="P23" s="57"/>
      <c r="Q23" s="57"/>
      <c r="R23" s="57"/>
      <c r="S23" s="57"/>
      <c r="T23" s="49">
        <f t="shared" si="3"/>
        <v>371.88333333333338</v>
      </c>
      <c r="U23" s="50"/>
      <c r="V23" s="42" t="s">
        <v>65</v>
      </c>
      <c r="W23" s="51" t="s">
        <v>29</v>
      </c>
      <c r="X23" s="52"/>
      <c r="Y23" s="42" t="s">
        <v>116</v>
      </c>
      <c r="Z23" s="42" t="s">
        <v>68</v>
      </c>
      <c r="AA23" s="42" t="s">
        <v>118</v>
      </c>
      <c r="AB23" s="61" t="s">
        <v>117</v>
      </c>
      <c r="AC23" s="54" t="s">
        <v>115</v>
      </c>
      <c r="AD23" s="43" t="s">
        <v>69</v>
      </c>
      <c r="AE23" s="42" t="s">
        <v>29</v>
      </c>
    </row>
    <row r="24" spans="1:31" s="55" customFormat="1" ht="36" customHeight="1" x14ac:dyDescent="0.25">
      <c r="A24" s="42" t="s">
        <v>122</v>
      </c>
      <c r="B24" s="43" t="s">
        <v>125</v>
      </c>
      <c r="C24" s="62" t="s">
        <v>161</v>
      </c>
      <c r="D24" s="44" t="s">
        <v>130</v>
      </c>
      <c r="E24" s="45"/>
      <c r="F24" s="42" t="s">
        <v>64</v>
      </c>
      <c r="G24" s="42" t="s">
        <v>64</v>
      </c>
      <c r="H24" s="47">
        <v>189.79</v>
      </c>
      <c r="I24" s="47">
        <f t="shared" ref="I24:I26" si="16">H24/1.2</f>
        <v>158.15833333333333</v>
      </c>
      <c r="J24" s="47">
        <f>I24</f>
        <v>158.15833333333333</v>
      </c>
      <c r="K24" s="42" t="s">
        <v>67</v>
      </c>
      <c r="L24" s="47">
        <f t="shared" ref="L24:L26" si="17">J24*K24</f>
        <v>6.3263333333333334</v>
      </c>
      <c r="M24" s="42" t="s">
        <v>66</v>
      </c>
      <c r="N24" s="47">
        <f t="shared" ref="N24:N26" si="18">J24*M24</f>
        <v>3.1631666666666667</v>
      </c>
      <c r="O24" s="48"/>
      <c r="P24" s="48"/>
      <c r="Q24" s="48"/>
      <c r="R24" s="48"/>
      <c r="S24" s="48"/>
      <c r="T24" s="49">
        <f t="shared" ref="T24:T26" si="19">J24+L24+N24</f>
        <v>167.64783333333332</v>
      </c>
      <c r="U24" s="50"/>
      <c r="V24" s="42" t="s">
        <v>65</v>
      </c>
      <c r="W24" s="51" t="s">
        <v>29</v>
      </c>
      <c r="X24" s="52"/>
      <c r="Y24" s="42" t="s">
        <v>73</v>
      </c>
      <c r="Z24" s="42" t="s">
        <v>68</v>
      </c>
      <c r="AA24" s="53">
        <v>784201001</v>
      </c>
      <c r="AB24" s="53">
        <v>7842224734</v>
      </c>
      <c r="AC24" s="54" t="s">
        <v>74</v>
      </c>
      <c r="AD24" s="43" t="s">
        <v>69</v>
      </c>
      <c r="AE24" s="43" t="s">
        <v>29</v>
      </c>
    </row>
    <row r="25" spans="1:31" s="60" customFormat="1" ht="40.5" customHeight="1" x14ac:dyDescent="0.25">
      <c r="A25" s="46" t="s">
        <v>123</v>
      </c>
      <c r="B25" s="43" t="s">
        <v>128</v>
      </c>
      <c r="C25" s="63"/>
      <c r="D25" s="44" t="s">
        <v>130</v>
      </c>
      <c r="E25" s="45"/>
      <c r="F25" s="46" t="s">
        <v>64</v>
      </c>
      <c r="G25" s="46" t="s">
        <v>64</v>
      </c>
      <c r="H25" s="56">
        <v>201.4</v>
      </c>
      <c r="I25" s="56">
        <f t="shared" si="16"/>
        <v>167.83333333333334</v>
      </c>
      <c r="J25" s="56">
        <f>I25</f>
        <v>167.83333333333334</v>
      </c>
      <c r="K25" s="42" t="s">
        <v>67</v>
      </c>
      <c r="L25" s="56">
        <f t="shared" si="17"/>
        <v>6.7133333333333338</v>
      </c>
      <c r="M25" s="42" t="s">
        <v>66</v>
      </c>
      <c r="N25" s="56">
        <f t="shared" si="18"/>
        <v>3.3566666666666669</v>
      </c>
      <c r="O25" s="57"/>
      <c r="P25" s="57"/>
      <c r="Q25" s="57"/>
      <c r="R25" s="57"/>
      <c r="S25" s="57"/>
      <c r="T25" s="49">
        <f t="shared" si="19"/>
        <v>177.90333333333334</v>
      </c>
      <c r="U25" s="50"/>
      <c r="V25" s="46" t="s">
        <v>65</v>
      </c>
      <c r="W25" s="58" t="s">
        <v>29</v>
      </c>
      <c r="X25" s="59"/>
      <c r="Y25" s="46" t="s">
        <v>78</v>
      </c>
      <c r="Z25" s="46" t="s">
        <v>68</v>
      </c>
      <c r="AA25" s="46" t="s">
        <v>80</v>
      </c>
      <c r="AB25" s="46" t="s">
        <v>79</v>
      </c>
      <c r="AC25" s="54" t="s">
        <v>81</v>
      </c>
      <c r="AD25" s="43" t="s">
        <v>69</v>
      </c>
      <c r="AE25" s="46" t="s">
        <v>29</v>
      </c>
    </row>
    <row r="26" spans="1:31" s="60" customFormat="1" ht="44.25" customHeight="1" x14ac:dyDescent="0.25">
      <c r="A26" s="65" t="s">
        <v>124</v>
      </c>
      <c r="B26" s="66" t="s">
        <v>129</v>
      </c>
      <c r="C26" s="64"/>
      <c r="D26" s="67" t="s">
        <v>131</v>
      </c>
      <c r="E26" s="68"/>
      <c r="F26" s="65" t="s">
        <v>64</v>
      </c>
      <c r="G26" s="65" t="s">
        <v>64</v>
      </c>
      <c r="H26" s="69">
        <v>181</v>
      </c>
      <c r="I26" s="69">
        <f t="shared" si="16"/>
        <v>150.83333333333334</v>
      </c>
      <c r="J26" s="69">
        <f>I26</f>
        <v>150.83333333333334</v>
      </c>
      <c r="K26" s="65" t="s">
        <v>67</v>
      </c>
      <c r="L26" s="69">
        <f t="shared" si="17"/>
        <v>6.0333333333333341</v>
      </c>
      <c r="M26" s="65" t="s">
        <v>66</v>
      </c>
      <c r="N26" s="69">
        <f t="shared" si="18"/>
        <v>3.0166666666666671</v>
      </c>
      <c r="O26" s="57"/>
      <c r="P26" s="57"/>
      <c r="Q26" s="57"/>
      <c r="R26" s="57"/>
      <c r="S26" s="57"/>
      <c r="T26" s="70">
        <f t="shared" si="19"/>
        <v>159.88333333333335</v>
      </c>
      <c r="U26" s="71"/>
      <c r="V26" s="65" t="s">
        <v>65</v>
      </c>
      <c r="W26" s="72" t="s">
        <v>29</v>
      </c>
      <c r="X26" s="73"/>
      <c r="Y26" s="65" t="s">
        <v>116</v>
      </c>
      <c r="Z26" s="65" t="s">
        <v>68</v>
      </c>
      <c r="AA26" s="65" t="s">
        <v>118</v>
      </c>
      <c r="AB26" s="76" t="s">
        <v>117</v>
      </c>
      <c r="AC26" s="77" t="s">
        <v>115</v>
      </c>
      <c r="AD26" s="66" t="s">
        <v>69</v>
      </c>
      <c r="AE26" s="65" t="s">
        <v>29</v>
      </c>
    </row>
    <row r="27" spans="1:31" s="55" customFormat="1" ht="36" customHeight="1" x14ac:dyDescent="0.25">
      <c r="A27" s="65" t="s">
        <v>132</v>
      </c>
      <c r="B27" s="66" t="s">
        <v>135</v>
      </c>
      <c r="C27" s="62" t="s">
        <v>121</v>
      </c>
      <c r="D27" s="67" t="s">
        <v>121</v>
      </c>
      <c r="E27" s="68"/>
      <c r="F27" s="65" t="s">
        <v>64</v>
      </c>
      <c r="G27" s="65" t="s">
        <v>64</v>
      </c>
      <c r="H27" s="69">
        <v>243.44</v>
      </c>
      <c r="I27" s="69">
        <f t="shared" ref="I27:I29" si="20">H27/1.2</f>
        <v>202.86666666666667</v>
      </c>
      <c r="J27" s="69">
        <f>I27</f>
        <v>202.86666666666667</v>
      </c>
      <c r="K27" s="65" t="s">
        <v>67</v>
      </c>
      <c r="L27" s="69">
        <f t="shared" ref="L27:L29" si="21">J27*K27</f>
        <v>8.1146666666666665</v>
      </c>
      <c r="M27" s="65" t="s">
        <v>66</v>
      </c>
      <c r="N27" s="69">
        <f t="shared" ref="N27:N29" si="22">J27*M27</f>
        <v>4.0573333333333332</v>
      </c>
      <c r="O27" s="48"/>
      <c r="P27" s="48"/>
      <c r="Q27" s="48"/>
      <c r="R27" s="48"/>
      <c r="S27" s="48"/>
      <c r="T27" s="70">
        <f t="shared" ref="T27:T29" si="23">J27+L27+N27</f>
        <v>215.03866666666667</v>
      </c>
      <c r="U27" s="71"/>
      <c r="V27" s="65" t="s">
        <v>65</v>
      </c>
      <c r="W27" s="72" t="s">
        <v>29</v>
      </c>
      <c r="X27" s="73"/>
      <c r="Y27" s="65" t="s">
        <v>73</v>
      </c>
      <c r="Z27" s="65" t="s">
        <v>68</v>
      </c>
      <c r="AA27" s="74">
        <v>784201001</v>
      </c>
      <c r="AB27" s="74">
        <v>7842224734</v>
      </c>
      <c r="AC27" s="75" t="s">
        <v>74</v>
      </c>
      <c r="AD27" s="66" t="s">
        <v>69</v>
      </c>
      <c r="AE27" s="66" t="s">
        <v>29</v>
      </c>
    </row>
    <row r="28" spans="1:31" s="60" customFormat="1" ht="40.5" customHeight="1" x14ac:dyDescent="0.25">
      <c r="A28" s="46" t="s">
        <v>133</v>
      </c>
      <c r="B28" s="43" t="s">
        <v>136</v>
      </c>
      <c r="C28" s="63"/>
      <c r="D28" s="44" t="s">
        <v>137</v>
      </c>
      <c r="E28" s="45"/>
      <c r="F28" s="46" t="s">
        <v>64</v>
      </c>
      <c r="G28" s="46" t="s">
        <v>64</v>
      </c>
      <c r="H28" s="56">
        <v>243.44</v>
      </c>
      <c r="I28" s="56">
        <f t="shared" si="20"/>
        <v>202.86666666666667</v>
      </c>
      <c r="J28" s="56">
        <f>I28</f>
        <v>202.86666666666667</v>
      </c>
      <c r="K28" s="42" t="s">
        <v>67</v>
      </c>
      <c r="L28" s="56">
        <f t="shared" si="21"/>
        <v>8.1146666666666665</v>
      </c>
      <c r="M28" s="42" t="s">
        <v>66</v>
      </c>
      <c r="N28" s="56">
        <f t="shared" si="22"/>
        <v>4.0573333333333332</v>
      </c>
      <c r="O28" s="57"/>
      <c r="P28" s="57"/>
      <c r="Q28" s="57"/>
      <c r="R28" s="57"/>
      <c r="S28" s="57"/>
      <c r="T28" s="49">
        <f t="shared" si="23"/>
        <v>215.03866666666667</v>
      </c>
      <c r="U28" s="50"/>
      <c r="V28" s="46" t="s">
        <v>65</v>
      </c>
      <c r="W28" s="58" t="s">
        <v>29</v>
      </c>
      <c r="X28" s="59"/>
      <c r="Y28" s="46" t="s">
        <v>78</v>
      </c>
      <c r="Z28" s="46" t="s">
        <v>68</v>
      </c>
      <c r="AA28" s="46" t="s">
        <v>80</v>
      </c>
      <c r="AB28" s="46" t="s">
        <v>79</v>
      </c>
      <c r="AC28" s="54" t="s">
        <v>81</v>
      </c>
      <c r="AD28" s="43" t="s">
        <v>69</v>
      </c>
      <c r="AE28" s="46" t="s">
        <v>29</v>
      </c>
    </row>
    <row r="29" spans="1:31" s="60" customFormat="1" ht="44.25" customHeight="1" x14ac:dyDescent="0.25">
      <c r="A29" s="42" t="s">
        <v>134</v>
      </c>
      <c r="B29" s="43" t="s">
        <v>141</v>
      </c>
      <c r="C29" s="64"/>
      <c r="D29" s="44" t="s">
        <v>131</v>
      </c>
      <c r="E29" s="45"/>
      <c r="F29" s="42" t="s">
        <v>64</v>
      </c>
      <c r="G29" s="42" t="s">
        <v>64</v>
      </c>
      <c r="H29" s="47">
        <v>243.6</v>
      </c>
      <c r="I29" s="47">
        <f t="shared" si="20"/>
        <v>203</v>
      </c>
      <c r="J29" s="47">
        <f>I29</f>
        <v>203</v>
      </c>
      <c r="K29" s="42" t="s">
        <v>67</v>
      </c>
      <c r="L29" s="47">
        <f t="shared" si="21"/>
        <v>8.120000000000001</v>
      </c>
      <c r="M29" s="42" t="s">
        <v>66</v>
      </c>
      <c r="N29" s="47">
        <f t="shared" si="22"/>
        <v>4.0600000000000005</v>
      </c>
      <c r="O29" s="57"/>
      <c r="P29" s="57"/>
      <c r="Q29" s="57"/>
      <c r="R29" s="57"/>
      <c r="S29" s="57"/>
      <c r="T29" s="49">
        <f t="shared" si="23"/>
        <v>215.18</v>
      </c>
      <c r="U29" s="50"/>
      <c r="V29" s="42" t="s">
        <v>65</v>
      </c>
      <c r="W29" s="51" t="s">
        <v>29</v>
      </c>
      <c r="X29" s="52"/>
      <c r="Y29" s="42" t="s">
        <v>139</v>
      </c>
      <c r="Z29" s="42" t="s">
        <v>68</v>
      </c>
      <c r="AA29" s="42"/>
      <c r="AB29" s="61" t="s">
        <v>140</v>
      </c>
      <c r="AC29" s="54" t="s">
        <v>138</v>
      </c>
      <c r="AD29" s="43" t="s">
        <v>69</v>
      </c>
      <c r="AE29" s="42" t="s">
        <v>29</v>
      </c>
    </row>
    <row r="30" spans="1:31" s="55" customFormat="1" ht="46.5" customHeight="1" x14ac:dyDescent="0.25">
      <c r="A30" s="42" t="s">
        <v>142</v>
      </c>
      <c r="B30" s="43" t="s">
        <v>149</v>
      </c>
      <c r="C30" s="62" t="s">
        <v>145</v>
      </c>
      <c r="D30" s="44" t="s">
        <v>148</v>
      </c>
      <c r="E30" s="45"/>
      <c r="F30" s="42" t="s">
        <v>64</v>
      </c>
      <c r="G30" s="42" t="s">
        <v>64</v>
      </c>
      <c r="H30" s="47">
        <v>118.92</v>
      </c>
      <c r="I30" s="47">
        <f t="shared" ref="I30:I32" si="24">H30/1.2</f>
        <v>99.100000000000009</v>
      </c>
      <c r="J30" s="47">
        <f>I30</f>
        <v>99.100000000000009</v>
      </c>
      <c r="K30" s="42" t="s">
        <v>67</v>
      </c>
      <c r="L30" s="47">
        <f t="shared" ref="L30:L32" si="25">J30*K30</f>
        <v>3.9640000000000004</v>
      </c>
      <c r="M30" s="42" t="s">
        <v>66</v>
      </c>
      <c r="N30" s="47">
        <f t="shared" ref="N30:N32" si="26">J30*M30</f>
        <v>1.9820000000000002</v>
      </c>
      <c r="O30" s="48"/>
      <c r="P30" s="48"/>
      <c r="Q30" s="48"/>
      <c r="R30" s="48"/>
      <c r="S30" s="48"/>
      <c r="T30" s="49">
        <f t="shared" ref="T30:T32" si="27">J30+L30+N30</f>
        <v>105.04600000000001</v>
      </c>
      <c r="U30" s="50"/>
      <c r="V30" s="42" t="s">
        <v>65</v>
      </c>
      <c r="W30" s="51" t="s">
        <v>29</v>
      </c>
      <c r="X30" s="52"/>
      <c r="Y30" s="42" t="s">
        <v>73</v>
      </c>
      <c r="Z30" s="42" t="s">
        <v>68</v>
      </c>
      <c r="AA30" s="53">
        <v>784201001</v>
      </c>
      <c r="AB30" s="53">
        <v>7842224734</v>
      </c>
      <c r="AC30" s="54" t="s">
        <v>74</v>
      </c>
      <c r="AD30" s="43" t="s">
        <v>69</v>
      </c>
      <c r="AE30" s="43" t="s">
        <v>29</v>
      </c>
    </row>
    <row r="31" spans="1:31" s="60" customFormat="1" ht="40.5" customHeight="1" x14ac:dyDescent="0.25">
      <c r="A31" s="46" t="s">
        <v>143</v>
      </c>
      <c r="B31" s="43" t="s">
        <v>150</v>
      </c>
      <c r="C31" s="63"/>
      <c r="D31" s="44" t="s">
        <v>145</v>
      </c>
      <c r="E31" s="45"/>
      <c r="F31" s="46" t="s">
        <v>64</v>
      </c>
      <c r="G31" s="46" t="s">
        <v>64</v>
      </c>
      <c r="H31" s="56">
        <v>142.16</v>
      </c>
      <c r="I31" s="56">
        <f t="shared" si="24"/>
        <v>118.46666666666667</v>
      </c>
      <c r="J31" s="56">
        <f>I31</f>
        <v>118.46666666666667</v>
      </c>
      <c r="K31" s="42" t="s">
        <v>67</v>
      </c>
      <c r="L31" s="56">
        <f t="shared" si="25"/>
        <v>4.738666666666667</v>
      </c>
      <c r="M31" s="42" t="s">
        <v>66</v>
      </c>
      <c r="N31" s="56">
        <f t="shared" si="26"/>
        <v>2.3693333333333335</v>
      </c>
      <c r="O31" s="57"/>
      <c r="P31" s="57"/>
      <c r="Q31" s="57"/>
      <c r="R31" s="57"/>
      <c r="S31" s="57"/>
      <c r="T31" s="49">
        <f t="shared" si="27"/>
        <v>125.57466666666666</v>
      </c>
      <c r="U31" s="50"/>
      <c r="V31" s="46" t="s">
        <v>65</v>
      </c>
      <c r="W31" s="58" t="s">
        <v>29</v>
      </c>
      <c r="X31" s="59"/>
      <c r="Y31" s="46" t="s">
        <v>78</v>
      </c>
      <c r="Z31" s="46" t="s">
        <v>68</v>
      </c>
      <c r="AA31" s="46" t="s">
        <v>80</v>
      </c>
      <c r="AB31" s="46" t="s">
        <v>79</v>
      </c>
      <c r="AC31" s="54" t="s">
        <v>81</v>
      </c>
      <c r="AD31" s="43" t="s">
        <v>69</v>
      </c>
      <c r="AE31" s="46" t="s">
        <v>29</v>
      </c>
    </row>
    <row r="32" spans="1:31" s="60" customFormat="1" ht="44.25" customHeight="1" x14ac:dyDescent="0.25">
      <c r="A32" s="65" t="s">
        <v>144</v>
      </c>
      <c r="B32" s="66" t="s">
        <v>151</v>
      </c>
      <c r="C32" s="64"/>
      <c r="D32" s="67" t="s">
        <v>146</v>
      </c>
      <c r="E32" s="68"/>
      <c r="F32" s="65" t="s">
        <v>64</v>
      </c>
      <c r="G32" s="65" t="s">
        <v>64</v>
      </c>
      <c r="H32" s="69">
        <v>111.3</v>
      </c>
      <c r="I32" s="69">
        <f t="shared" si="24"/>
        <v>92.75</v>
      </c>
      <c r="J32" s="69">
        <f>I32</f>
        <v>92.75</v>
      </c>
      <c r="K32" s="65" t="s">
        <v>67</v>
      </c>
      <c r="L32" s="69">
        <f t="shared" si="25"/>
        <v>3.71</v>
      </c>
      <c r="M32" s="65" t="s">
        <v>66</v>
      </c>
      <c r="N32" s="69">
        <f t="shared" si="26"/>
        <v>1.855</v>
      </c>
      <c r="O32" s="57"/>
      <c r="P32" s="57"/>
      <c r="Q32" s="57"/>
      <c r="R32" s="57"/>
      <c r="S32" s="57"/>
      <c r="T32" s="49">
        <f t="shared" si="27"/>
        <v>98.314999999999998</v>
      </c>
      <c r="U32" s="50"/>
      <c r="V32" s="42" t="s">
        <v>65</v>
      </c>
      <c r="W32" s="51" t="s">
        <v>29</v>
      </c>
      <c r="X32" s="52"/>
      <c r="Y32" s="42" t="s">
        <v>139</v>
      </c>
      <c r="Z32" s="42" t="s">
        <v>68</v>
      </c>
      <c r="AA32" s="42"/>
      <c r="AB32" s="61" t="s">
        <v>140</v>
      </c>
      <c r="AC32" s="54" t="s">
        <v>147</v>
      </c>
      <c r="AD32" s="43" t="s">
        <v>69</v>
      </c>
      <c r="AE32" s="42" t="s">
        <v>29</v>
      </c>
    </row>
    <row r="33" spans="1:31" s="55" customFormat="1" ht="46.5" customHeight="1" x14ac:dyDescent="0.25">
      <c r="A33" s="42" t="s">
        <v>152</v>
      </c>
      <c r="B33" s="43" t="s">
        <v>158</v>
      </c>
      <c r="C33" s="62" t="s">
        <v>155</v>
      </c>
      <c r="D33" s="44" t="s">
        <v>156</v>
      </c>
      <c r="E33" s="45"/>
      <c r="F33" s="42" t="s">
        <v>64</v>
      </c>
      <c r="G33" s="42" t="s">
        <v>64</v>
      </c>
      <c r="H33" s="47">
        <v>23848.57</v>
      </c>
      <c r="I33" s="47">
        <f t="shared" ref="I33:I38" si="28">H33/1.2</f>
        <v>19873.808333333334</v>
      </c>
      <c r="J33" s="47">
        <f>I33</f>
        <v>19873.808333333334</v>
      </c>
      <c r="K33" s="42" t="s">
        <v>67</v>
      </c>
      <c r="L33" s="47">
        <f t="shared" ref="L33:L38" si="29">J33*K33</f>
        <v>794.9523333333334</v>
      </c>
      <c r="M33" s="42" t="s">
        <v>66</v>
      </c>
      <c r="N33" s="47">
        <f t="shared" ref="N33:N38" si="30">J33*M33</f>
        <v>397.4761666666667</v>
      </c>
      <c r="O33" s="48"/>
      <c r="P33" s="48"/>
      <c r="Q33" s="48"/>
      <c r="R33" s="48"/>
      <c r="S33" s="48"/>
      <c r="T33" s="49">
        <f t="shared" ref="T33:T38" si="31">J33+L33+N33</f>
        <v>21066.236833333336</v>
      </c>
      <c r="U33" s="50"/>
      <c r="V33" s="42" t="s">
        <v>65</v>
      </c>
      <c r="W33" s="51" t="s">
        <v>29</v>
      </c>
      <c r="X33" s="52"/>
      <c r="Y33" s="42" t="s">
        <v>73</v>
      </c>
      <c r="Z33" s="42" t="s">
        <v>68</v>
      </c>
      <c r="AA33" s="53">
        <v>784201001</v>
      </c>
      <c r="AB33" s="53">
        <v>7842224734</v>
      </c>
      <c r="AC33" s="54" t="s">
        <v>74</v>
      </c>
      <c r="AD33" s="43" t="s">
        <v>69</v>
      </c>
      <c r="AE33" s="43" t="s">
        <v>29</v>
      </c>
    </row>
    <row r="34" spans="1:31" s="60" customFormat="1" ht="40.5" customHeight="1" x14ac:dyDescent="0.25">
      <c r="A34" s="65" t="s">
        <v>153</v>
      </c>
      <c r="B34" s="66" t="s">
        <v>159</v>
      </c>
      <c r="C34" s="63"/>
      <c r="D34" s="67" t="s">
        <v>155</v>
      </c>
      <c r="E34" s="68"/>
      <c r="F34" s="65" t="s">
        <v>64</v>
      </c>
      <c r="G34" s="65" t="s">
        <v>64</v>
      </c>
      <c r="H34" s="69">
        <v>23848.560000000001</v>
      </c>
      <c r="I34" s="69">
        <f t="shared" si="28"/>
        <v>19873.800000000003</v>
      </c>
      <c r="J34" s="69">
        <f>I34</f>
        <v>19873.800000000003</v>
      </c>
      <c r="K34" s="65" t="s">
        <v>67</v>
      </c>
      <c r="L34" s="69">
        <f t="shared" si="29"/>
        <v>794.95200000000011</v>
      </c>
      <c r="M34" s="65" t="s">
        <v>66</v>
      </c>
      <c r="N34" s="69">
        <f t="shared" si="30"/>
        <v>397.47600000000006</v>
      </c>
      <c r="O34" s="57"/>
      <c r="P34" s="57"/>
      <c r="Q34" s="57"/>
      <c r="R34" s="57"/>
      <c r="S34" s="57"/>
      <c r="T34" s="70">
        <f t="shared" si="31"/>
        <v>21066.228000000003</v>
      </c>
      <c r="U34" s="71"/>
      <c r="V34" s="65" t="s">
        <v>65</v>
      </c>
      <c r="W34" s="72" t="s">
        <v>29</v>
      </c>
      <c r="X34" s="73"/>
      <c r="Y34" s="65" t="s">
        <v>78</v>
      </c>
      <c r="Z34" s="65" t="s">
        <v>68</v>
      </c>
      <c r="AA34" s="65" t="s">
        <v>80</v>
      </c>
      <c r="AB34" s="65" t="s">
        <v>79</v>
      </c>
      <c r="AC34" s="75" t="s">
        <v>81</v>
      </c>
      <c r="AD34" s="66" t="s">
        <v>69</v>
      </c>
      <c r="AE34" s="65" t="s">
        <v>29</v>
      </c>
    </row>
    <row r="35" spans="1:31" s="60" customFormat="1" ht="44.25" customHeight="1" x14ac:dyDescent="0.25">
      <c r="A35" s="42" t="s">
        <v>154</v>
      </c>
      <c r="B35" s="43" t="s">
        <v>160</v>
      </c>
      <c r="C35" s="64"/>
      <c r="D35" s="44" t="s">
        <v>157</v>
      </c>
      <c r="E35" s="45"/>
      <c r="F35" s="42" t="s">
        <v>64</v>
      </c>
      <c r="G35" s="42" t="s">
        <v>64</v>
      </c>
      <c r="H35" s="47">
        <v>24517</v>
      </c>
      <c r="I35" s="47">
        <f t="shared" si="28"/>
        <v>20430.833333333336</v>
      </c>
      <c r="J35" s="47">
        <f>I35</f>
        <v>20430.833333333336</v>
      </c>
      <c r="K35" s="42" t="s">
        <v>67</v>
      </c>
      <c r="L35" s="47">
        <f t="shared" si="29"/>
        <v>817.23333333333346</v>
      </c>
      <c r="M35" s="42" t="s">
        <v>66</v>
      </c>
      <c r="N35" s="47">
        <f t="shared" si="30"/>
        <v>408.61666666666673</v>
      </c>
      <c r="O35" s="57"/>
      <c r="P35" s="57"/>
      <c r="Q35" s="57"/>
      <c r="R35" s="57"/>
      <c r="S35" s="57"/>
      <c r="T35" s="49">
        <f t="shared" si="31"/>
        <v>21656.683333333334</v>
      </c>
      <c r="U35" s="50"/>
      <c r="V35" s="42" t="s">
        <v>65</v>
      </c>
      <c r="W35" s="51" t="s">
        <v>29</v>
      </c>
      <c r="X35" s="52"/>
      <c r="Y35" s="42" t="s">
        <v>116</v>
      </c>
      <c r="Z35" s="42" t="s">
        <v>68</v>
      </c>
      <c r="AA35" s="42" t="s">
        <v>118</v>
      </c>
      <c r="AB35" s="61" t="s">
        <v>117</v>
      </c>
      <c r="AC35" s="78" t="s">
        <v>115</v>
      </c>
      <c r="AD35" s="43" t="s">
        <v>69</v>
      </c>
      <c r="AE35" s="42" t="s">
        <v>29</v>
      </c>
    </row>
    <row r="36" spans="1:31" s="55" customFormat="1" ht="46.5" customHeight="1" x14ac:dyDescent="0.25">
      <c r="A36" s="42" t="s">
        <v>162</v>
      </c>
      <c r="B36" s="43" t="s">
        <v>169</v>
      </c>
      <c r="C36" s="62" t="s">
        <v>166</v>
      </c>
      <c r="D36" s="44" t="s">
        <v>167</v>
      </c>
      <c r="E36" s="45"/>
      <c r="F36" s="42" t="s">
        <v>64</v>
      </c>
      <c r="G36" s="42" t="s">
        <v>64</v>
      </c>
      <c r="H36" s="47">
        <v>289</v>
      </c>
      <c r="I36" s="47">
        <f t="shared" si="28"/>
        <v>240.83333333333334</v>
      </c>
      <c r="J36" s="47">
        <f>I36</f>
        <v>240.83333333333334</v>
      </c>
      <c r="K36" s="42" t="s">
        <v>67</v>
      </c>
      <c r="L36" s="47">
        <f t="shared" si="29"/>
        <v>9.6333333333333346</v>
      </c>
      <c r="M36" s="42" t="s">
        <v>66</v>
      </c>
      <c r="N36" s="47">
        <f t="shared" si="30"/>
        <v>4.8166666666666673</v>
      </c>
      <c r="O36" s="48"/>
      <c r="P36" s="48"/>
      <c r="Q36" s="48"/>
      <c r="R36" s="48"/>
      <c r="S36" s="48"/>
      <c r="T36" s="49">
        <f t="shared" si="31"/>
        <v>255.28333333333333</v>
      </c>
      <c r="U36" s="50"/>
      <c r="V36" s="42" t="s">
        <v>65</v>
      </c>
      <c r="W36" s="51" t="s">
        <v>29</v>
      </c>
      <c r="X36" s="52"/>
      <c r="Y36" s="42" t="s">
        <v>116</v>
      </c>
      <c r="Z36" s="42" t="s">
        <v>68</v>
      </c>
      <c r="AA36" s="42" t="s">
        <v>118</v>
      </c>
      <c r="AB36" s="61" t="s">
        <v>117</v>
      </c>
      <c r="AC36" s="78" t="s">
        <v>115</v>
      </c>
      <c r="AD36" s="43" t="s">
        <v>69</v>
      </c>
      <c r="AE36" s="42" t="s">
        <v>29</v>
      </c>
    </row>
    <row r="37" spans="1:31" s="60" customFormat="1" ht="40.5" customHeight="1" x14ac:dyDescent="0.25">
      <c r="A37" s="46" t="s">
        <v>163</v>
      </c>
      <c r="B37" s="43" t="s">
        <v>170</v>
      </c>
      <c r="C37" s="63"/>
      <c r="D37" s="44" t="s">
        <v>166</v>
      </c>
      <c r="E37" s="45"/>
      <c r="F37" s="46" t="s">
        <v>64</v>
      </c>
      <c r="G37" s="46" t="s">
        <v>64</v>
      </c>
      <c r="H37" s="56">
        <v>252.42</v>
      </c>
      <c r="I37" s="56">
        <f t="shared" si="28"/>
        <v>210.35</v>
      </c>
      <c r="J37" s="56">
        <f>I37</f>
        <v>210.35</v>
      </c>
      <c r="K37" s="42" t="s">
        <v>67</v>
      </c>
      <c r="L37" s="56">
        <f t="shared" si="29"/>
        <v>8.4139999999999997</v>
      </c>
      <c r="M37" s="42" t="s">
        <v>66</v>
      </c>
      <c r="N37" s="56">
        <f t="shared" si="30"/>
        <v>4.2069999999999999</v>
      </c>
      <c r="O37" s="57"/>
      <c r="P37" s="57"/>
      <c r="Q37" s="57"/>
      <c r="R37" s="57"/>
      <c r="S37" s="57"/>
      <c r="T37" s="49">
        <f t="shared" si="31"/>
        <v>222.97099999999998</v>
      </c>
      <c r="U37" s="50"/>
      <c r="V37" s="46" t="s">
        <v>65</v>
      </c>
      <c r="W37" s="58" t="s">
        <v>29</v>
      </c>
      <c r="X37" s="59"/>
      <c r="Y37" s="46" t="s">
        <v>78</v>
      </c>
      <c r="Z37" s="46" t="s">
        <v>68</v>
      </c>
      <c r="AA37" s="46" t="s">
        <v>80</v>
      </c>
      <c r="AB37" s="46" t="s">
        <v>79</v>
      </c>
      <c r="AC37" s="54" t="s">
        <v>81</v>
      </c>
      <c r="AD37" s="43" t="s">
        <v>69</v>
      </c>
      <c r="AE37" s="46" t="s">
        <v>29</v>
      </c>
    </row>
    <row r="38" spans="1:31" s="60" customFormat="1" ht="44.25" customHeight="1" x14ac:dyDescent="0.25">
      <c r="A38" s="65" t="s">
        <v>164</v>
      </c>
      <c r="B38" s="66" t="s">
        <v>171</v>
      </c>
      <c r="C38" s="64"/>
      <c r="D38" s="67" t="s">
        <v>168</v>
      </c>
      <c r="E38" s="68"/>
      <c r="F38" s="65" t="s">
        <v>64</v>
      </c>
      <c r="G38" s="65" t="s">
        <v>64</v>
      </c>
      <c r="H38" s="69">
        <v>204.05</v>
      </c>
      <c r="I38" s="69">
        <f t="shared" si="28"/>
        <v>170.04166666666669</v>
      </c>
      <c r="J38" s="69">
        <f>I38</f>
        <v>170.04166666666669</v>
      </c>
      <c r="K38" s="65" t="s">
        <v>67</v>
      </c>
      <c r="L38" s="69">
        <f t="shared" si="29"/>
        <v>6.8016666666666676</v>
      </c>
      <c r="M38" s="65" t="s">
        <v>66</v>
      </c>
      <c r="N38" s="69">
        <f t="shared" si="30"/>
        <v>3.4008333333333338</v>
      </c>
      <c r="O38" s="57"/>
      <c r="P38" s="57"/>
      <c r="Q38" s="57"/>
      <c r="R38" s="57"/>
      <c r="S38" s="57"/>
      <c r="T38" s="70">
        <f t="shared" si="31"/>
        <v>180.2441666666667</v>
      </c>
      <c r="U38" s="71"/>
      <c r="V38" s="65" t="s">
        <v>65</v>
      </c>
      <c r="W38" s="72" t="s">
        <v>29</v>
      </c>
      <c r="X38" s="73"/>
      <c r="Y38" s="65" t="s">
        <v>139</v>
      </c>
      <c r="Z38" s="65" t="s">
        <v>68</v>
      </c>
      <c r="AA38" s="65"/>
      <c r="AB38" s="76" t="s">
        <v>140</v>
      </c>
      <c r="AC38" s="75" t="s">
        <v>147</v>
      </c>
      <c r="AD38" s="66" t="s">
        <v>69</v>
      </c>
      <c r="AE38" s="65" t="s">
        <v>29</v>
      </c>
    </row>
    <row r="39" spans="1:31" s="55" customFormat="1" ht="46.5" customHeight="1" x14ac:dyDescent="0.25">
      <c r="A39" s="42" t="s">
        <v>172</v>
      </c>
      <c r="B39" s="43" t="s">
        <v>177</v>
      </c>
      <c r="C39" s="62" t="s">
        <v>165</v>
      </c>
      <c r="D39" s="44" t="s">
        <v>179</v>
      </c>
      <c r="E39" s="45"/>
      <c r="F39" s="42" t="s">
        <v>64</v>
      </c>
      <c r="G39" s="42" t="s">
        <v>64</v>
      </c>
      <c r="H39" s="47">
        <v>463.36</v>
      </c>
      <c r="I39" s="47">
        <f t="shared" ref="I39:I41" si="32">H39/1.2</f>
        <v>386.13333333333338</v>
      </c>
      <c r="J39" s="47">
        <f>I39</f>
        <v>386.13333333333338</v>
      </c>
      <c r="K39" s="42" t="s">
        <v>67</v>
      </c>
      <c r="L39" s="47">
        <f t="shared" ref="L39:L41" si="33">J39*K39</f>
        <v>15.445333333333336</v>
      </c>
      <c r="M39" s="42" t="s">
        <v>66</v>
      </c>
      <c r="N39" s="47">
        <f t="shared" ref="N39:N41" si="34">J39*M39</f>
        <v>7.7226666666666679</v>
      </c>
      <c r="O39" s="48"/>
      <c r="P39" s="48"/>
      <c r="Q39" s="48"/>
      <c r="R39" s="48"/>
      <c r="S39" s="48"/>
      <c r="T39" s="49">
        <f t="shared" ref="T39:T41" si="35">J39+L39+N39</f>
        <v>409.30133333333339</v>
      </c>
      <c r="U39" s="50"/>
      <c r="V39" s="42" t="s">
        <v>65</v>
      </c>
      <c r="W39" s="51" t="s">
        <v>29</v>
      </c>
      <c r="X39" s="52"/>
      <c r="Y39" s="42" t="s">
        <v>73</v>
      </c>
      <c r="Z39" s="42" t="s">
        <v>68</v>
      </c>
      <c r="AA39" s="53">
        <v>784201001</v>
      </c>
      <c r="AB39" s="53">
        <v>7842224734</v>
      </c>
      <c r="AC39" s="54" t="s">
        <v>74</v>
      </c>
      <c r="AD39" s="43" t="s">
        <v>69</v>
      </c>
      <c r="AE39" s="43" t="s">
        <v>29</v>
      </c>
    </row>
    <row r="40" spans="1:31" s="60" customFormat="1" ht="40.5" customHeight="1" x14ac:dyDescent="0.25">
      <c r="A40" s="46" t="s">
        <v>173</v>
      </c>
      <c r="B40" s="43" t="s">
        <v>175</v>
      </c>
      <c r="C40" s="63"/>
      <c r="D40" s="44" t="s">
        <v>165</v>
      </c>
      <c r="E40" s="45"/>
      <c r="F40" s="46" t="s">
        <v>64</v>
      </c>
      <c r="G40" s="46" t="s">
        <v>64</v>
      </c>
      <c r="H40" s="56">
        <v>463.36</v>
      </c>
      <c r="I40" s="56">
        <f t="shared" si="32"/>
        <v>386.13333333333338</v>
      </c>
      <c r="J40" s="56">
        <f>I40</f>
        <v>386.13333333333338</v>
      </c>
      <c r="K40" s="42" t="s">
        <v>67</v>
      </c>
      <c r="L40" s="56">
        <f t="shared" si="33"/>
        <v>15.445333333333336</v>
      </c>
      <c r="M40" s="42" t="s">
        <v>66</v>
      </c>
      <c r="N40" s="56">
        <f t="shared" si="34"/>
        <v>7.7226666666666679</v>
      </c>
      <c r="O40" s="57"/>
      <c r="P40" s="57"/>
      <c r="Q40" s="57"/>
      <c r="R40" s="57"/>
      <c r="S40" s="57"/>
      <c r="T40" s="49">
        <f t="shared" si="35"/>
        <v>409.30133333333339</v>
      </c>
      <c r="U40" s="50"/>
      <c r="V40" s="46" t="s">
        <v>65</v>
      </c>
      <c r="W40" s="58" t="s">
        <v>29</v>
      </c>
      <c r="X40" s="59"/>
      <c r="Y40" s="46" t="s">
        <v>78</v>
      </c>
      <c r="Z40" s="46" t="s">
        <v>68</v>
      </c>
      <c r="AA40" s="46" t="s">
        <v>80</v>
      </c>
      <c r="AB40" s="46" t="s">
        <v>79</v>
      </c>
      <c r="AC40" s="54" t="s">
        <v>81</v>
      </c>
      <c r="AD40" s="43" t="s">
        <v>69</v>
      </c>
      <c r="AE40" s="46" t="s">
        <v>29</v>
      </c>
    </row>
    <row r="41" spans="1:31" s="60" customFormat="1" ht="44.25" customHeight="1" x14ac:dyDescent="0.25">
      <c r="A41" s="65" t="s">
        <v>174</v>
      </c>
      <c r="B41" s="66" t="s">
        <v>176</v>
      </c>
      <c r="C41" s="64"/>
      <c r="D41" s="67" t="s">
        <v>178</v>
      </c>
      <c r="E41" s="68"/>
      <c r="F41" s="65" t="s">
        <v>64</v>
      </c>
      <c r="G41" s="65" t="s">
        <v>64</v>
      </c>
      <c r="H41" s="69">
        <v>362.78</v>
      </c>
      <c r="I41" s="69">
        <f t="shared" si="32"/>
        <v>302.31666666666666</v>
      </c>
      <c r="J41" s="69">
        <f>I41</f>
        <v>302.31666666666666</v>
      </c>
      <c r="K41" s="65" t="s">
        <v>67</v>
      </c>
      <c r="L41" s="69">
        <f t="shared" si="33"/>
        <v>12.092666666666666</v>
      </c>
      <c r="M41" s="65" t="s">
        <v>66</v>
      </c>
      <c r="N41" s="69">
        <f t="shared" si="34"/>
        <v>6.0463333333333331</v>
      </c>
      <c r="O41" s="57"/>
      <c r="P41" s="57"/>
      <c r="Q41" s="57"/>
      <c r="R41" s="57"/>
      <c r="S41" s="57"/>
      <c r="T41" s="70">
        <f t="shared" si="35"/>
        <v>320.45566666666667</v>
      </c>
      <c r="U41" s="71"/>
      <c r="V41" s="65" t="s">
        <v>65</v>
      </c>
      <c r="W41" s="72" t="s">
        <v>29</v>
      </c>
      <c r="X41" s="73"/>
      <c r="Y41" s="65" t="s">
        <v>139</v>
      </c>
      <c r="Z41" s="65" t="s">
        <v>68</v>
      </c>
      <c r="AA41" s="65"/>
      <c r="AB41" s="76" t="s">
        <v>140</v>
      </c>
      <c r="AC41" s="75" t="s">
        <v>138</v>
      </c>
      <c r="AD41" s="66" t="s">
        <v>69</v>
      </c>
      <c r="AE41" s="65" t="s">
        <v>29</v>
      </c>
    </row>
    <row r="42" spans="1:31" s="55" customFormat="1" ht="46.5" customHeight="1" x14ac:dyDescent="0.25">
      <c r="A42" s="65" t="s">
        <v>180</v>
      </c>
      <c r="B42" s="66" t="s">
        <v>184</v>
      </c>
      <c r="C42" s="62" t="s">
        <v>183</v>
      </c>
      <c r="D42" s="67" t="s">
        <v>187</v>
      </c>
      <c r="E42" s="68"/>
      <c r="F42" s="65" t="s">
        <v>64</v>
      </c>
      <c r="G42" s="65" t="s">
        <v>64</v>
      </c>
      <c r="H42" s="69">
        <v>1480.82</v>
      </c>
      <c r="I42" s="69">
        <f t="shared" ref="I42:I44" si="36">H42/1.2</f>
        <v>1234.0166666666667</v>
      </c>
      <c r="J42" s="69">
        <f>I42</f>
        <v>1234.0166666666667</v>
      </c>
      <c r="K42" s="65" t="s">
        <v>67</v>
      </c>
      <c r="L42" s="69">
        <f t="shared" ref="L42:L44" si="37">J42*K42</f>
        <v>49.360666666666667</v>
      </c>
      <c r="M42" s="65" t="s">
        <v>66</v>
      </c>
      <c r="N42" s="69">
        <f t="shared" ref="N42:N44" si="38">J42*M42</f>
        <v>24.680333333333333</v>
      </c>
      <c r="O42" s="48"/>
      <c r="P42" s="48"/>
      <c r="Q42" s="48"/>
      <c r="R42" s="48"/>
      <c r="S42" s="48"/>
      <c r="T42" s="70">
        <f t="shared" ref="T42:T44" si="39">J42+L42+N42</f>
        <v>1308.0576666666666</v>
      </c>
      <c r="U42" s="71"/>
      <c r="V42" s="65" t="s">
        <v>65</v>
      </c>
      <c r="W42" s="72" t="s">
        <v>29</v>
      </c>
      <c r="X42" s="73"/>
      <c r="Y42" s="65" t="s">
        <v>73</v>
      </c>
      <c r="Z42" s="65" t="s">
        <v>68</v>
      </c>
      <c r="AA42" s="74">
        <v>784201001</v>
      </c>
      <c r="AB42" s="74">
        <v>7842224734</v>
      </c>
      <c r="AC42" s="75" t="s">
        <v>74</v>
      </c>
      <c r="AD42" s="66" t="s">
        <v>69</v>
      </c>
      <c r="AE42" s="66" t="s">
        <v>29</v>
      </c>
    </row>
    <row r="43" spans="1:31" s="60" customFormat="1" ht="40.5" customHeight="1" x14ac:dyDescent="0.25">
      <c r="A43" s="46" t="s">
        <v>181</v>
      </c>
      <c r="B43" s="43" t="s">
        <v>185</v>
      </c>
      <c r="C43" s="63"/>
      <c r="D43" s="44" t="s">
        <v>183</v>
      </c>
      <c r="E43" s="45"/>
      <c r="F43" s="46" t="s">
        <v>64</v>
      </c>
      <c r="G43" s="46" t="s">
        <v>64</v>
      </c>
      <c r="H43" s="56">
        <v>1590</v>
      </c>
      <c r="I43" s="56">
        <f t="shared" si="36"/>
        <v>1325</v>
      </c>
      <c r="J43" s="56">
        <f>I43</f>
        <v>1325</v>
      </c>
      <c r="K43" s="42" t="s">
        <v>67</v>
      </c>
      <c r="L43" s="56">
        <f t="shared" si="37"/>
        <v>53</v>
      </c>
      <c r="M43" s="42" t="s">
        <v>66</v>
      </c>
      <c r="N43" s="56">
        <f t="shared" si="38"/>
        <v>26.5</v>
      </c>
      <c r="O43" s="57"/>
      <c r="P43" s="57"/>
      <c r="Q43" s="57"/>
      <c r="R43" s="57"/>
      <c r="S43" s="57"/>
      <c r="T43" s="49">
        <f t="shared" si="39"/>
        <v>1404.5</v>
      </c>
      <c r="U43" s="50"/>
      <c r="V43" s="46" t="s">
        <v>65</v>
      </c>
      <c r="W43" s="58" t="s">
        <v>29</v>
      </c>
      <c r="X43" s="59"/>
      <c r="Y43" s="46" t="s">
        <v>78</v>
      </c>
      <c r="Z43" s="46" t="s">
        <v>68</v>
      </c>
      <c r="AA43" s="46" t="s">
        <v>80</v>
      </c>
      <c r="AB43" s="46" t="s">
        <v>79</v>
      </c>
      <c r="AC43" s="54" t="s">
        <v>81</v>
      </c>
      <c r="AD43" s="43" t="s">
        <v>69</v>
      </c>
      <c r="AE43" s="46" t="s">
        <v>29</v>
      </c>
    </row>
    <row r="44" spans="1:31" s="60" customFormat="1" ht="44.25" customHeight="1" x14ac:dyDescent="0.25">
      <c r="A44" s="42" t="s">
        <v>182</v>
      </c>
      <c r="B44" s="43" t="s">
        <v>186</v>
      </c>
      <c r="C44" s="64"/>
      <c r="D44" s="44" t="s">
        <v>188</v>
      </c>
      <c r="E44" s="45"/>
      <c r="F44" s="42" t="s">
        <v>64</v>
      </c>
      <c r="G44" s="42" t="s">
        <v>64</v>
      </c>
      <c r="H44" s="47">
        <v>1587</v>
      </c>
      <c r="I44" s="47">
        <f t="shared" si="36"/>
        <v>1322.5</v>
      </c>
      <c r="J44" s="47">
        <f>I44</f>
        <v>1322.5</v>
      </c>
      <c r="K44" s="42" t="s">
        <v>67</v>
      </c>
      <c r="L44" s="47">
        <f t="shared" si="37"/>
        <v>52.9</v>
      </c>
      <c r="M44" s="42" t="s">
        <v>66</v>
      </c>
      <c r="N44" s="47">
        <f t="shared" si="38"/>
        <v>26.45</v>
      </c>
      <c r="O44" s="57"/>
      <c r="P44" s="57"/>
      <c r="Q44" s="57"/>
      <c r="R44" s="57"/>
      <c r="S44" s="57"/>
      <c r="T44" s="49">
        <f t="shared" si="39"/>
        <v>1401.8500000000001</v>
      </c>
      <c r="U44" s="50"/>
      <c r="V44" s="42" t="s">
        <v>65</v>
      </c>
      <c r="W44" s="51" t="s">
        <v>29</v>
      </c>
      <c r="X44" s="52"/>
      <c r="Y44" s="42" t="s">
        <v>139</v>
      </c>
      <c r="Z44" s="42" t="s">
        <v>68</v>
      </c>
      <c r="AA44" s="42"/>
      <c r="AB44" s="61" t="s">
        <v>140</v>
      </c>
      <c r="AC44" s="54" t="s">
        <v>138</v>
      </c>
      <c r="AD44" s="43" t="s">
        <v>69</v>
      </c>
      <c r="AE44" s="42" t="s">
        <v>29</v>
      </c>
    </row>
    <row r="45" spans="1:31" s="55" customFormat="1" ht="46.5" customHeight="1" x14ac:dyDescent="0.25">
      <c r="A45" s="65" t="s">
        <v>189</v>
      </c>
      <c r="B45" s="66" t="s">
        <v>192</v>
      </c>
      <c r="C45" s="62" t="s">
        <v>194</v>
      </c>
      <c r="D45" s="67" t="s">
        <v>194</v>
      </c>
      <c r="E45" s="68"/>
      <c r="F45" s="65" t="s">
        <v>64</v>
      </c>
      <c r="G45" s="65" t="s">
        <v>64</v>
      </c>
      <c r="H45" s="69">
        <v>1480.82</v>
      </c>
      <c r="I45" s="69">
        <f t="shared" ref="I45:I47" si="40">H45/1.2</f>
        <v>1234.0166666666667</v>
      </c>
      <c r="J45" s="69">
        <f>I45</f>
        <v>1234.0166666666667</v>
      </c>
      <c r="K45" s="65" t="s">
        <v>67</v>
      </c>
      <c r="L45" s="69">
        <f t="shared" ref="L45:L47" si="41">J45*K45</f>
        <v>49.360666666666667</v>
      </c>
      <c r="M45" s="65" t="s">
        <v>66</v>
      </c>
      <c r="N45" s="69">
        <f t="shared" ref="N45:N47" si="42">J45*M45</f>
        <v>24.680333333333333</v>
      </c>
      <c r="O45" s="48"/>
      <c r="P45" s="48"/>
      <c r="Q45" s="48"/>
      <c r="R45" s="48"/>
      <c r="S45" s="48"/>
      <c r="T45" s="70">
        <f t="shared" ref="T45:T47" si="43">J45+L45+N45</f>
        <v>1308.0576666666666</v>
      </c>
      <c r="U45" s="71"/>
      <c r="V45" s="65" t="s">
        <v>65</v>
      </c>
      <c r="W45" s="72" t="s">
        <v>29</v>
      </c>
      <c r="X45" s="73"/>
      <c r="Y45" s="65" t="s">
        <v>73</v>
      </c>
      <c r="Z45" s="65" t="s">
        <v>68</v>
      </c>
      <c r="AA45" s="74">
        <v>784201001</v>
      </c>
      <c r="AB45" s="74">
        <v>7842224734</v>
      </c>
      <c r="AC45" s="75" t="s">
        <v>74</v>
      </c>
      <c r="AD45" s="66" t="s">
        <v>69</v>
      </c>
      <c r="AE45" s="66" t="s">
        <v>29</v>
      </c>
    </row>
    <row r="46" spans="1:31" s="60" customFormat="1" ht="40.5" customHeight="1" x14ac:dyDescent="0.25">
      <c r="A46" s="46" t="s">
        <v>190</v>
      </c>
      <c r="B46" s="43" t="s">
        <v>193</v>
      </c>
      <c r="C46" s="63"/>
      <c r="D46" s="44" t="s">
        <v>194</v>
      </c>
      <c r="E46" s="45"/>
      <c r="F46" s="46" t="s">
        <v>64</v>
      </c>
      <c r="G46" s="46" t="s">
        <v>64</v>
      </c>
      <c r="H46" s="56">
        <v>1590</v>
      </c>
      <c r="I46" s="56">
        <f t="shared" si="40"/>
        <v>1325</v>
      </c>
      <c r="J46" s="56">
        <f>I46</f>
        <v>1325</v>
      </c>
      <c r="K46" s="42" t="s">
        <v>67</v>
      </c>
      <c r="L46" s="56">
        <f t="shared" si="41"/>
        <v>53</v>
      </c>
      <c r="M46" s="42" t="s">
        <v>66</v>
      </c>
      <c r="N46" s="56">
        <f t="shared" si="42"/>
        <v>26.5</v>
      </c>
      <c r="O46" s="57"/>
      <c r="P46" s="57"/>
      <c r="Q46" s="57"/>
      <c r="R46" s="57"/>
      <c r="S46" s="57"/>
      <c r="T46" s="49">
        <f t="shared" si="43"/>
        <v>1404.5</v>
      </c>
      <c r="U46" s="50"/>
      <c r="V46" s="46" t="s">
        <v>65</v>
      </c>
      <c r="W46" s="58" t="s">
        <v>29</v>
      </c>
      <c r="X46" s="59"/>
      <c r="Y46" s="46" t="s">
        <v>78</v>
      </c>
      <c r="Z46" s="46" t="s">
        <v>68</v>
      </c>
      <c r="AA46" s="46" t="s">
        <v>80</v>
      </c>
      <c r="AB46" s="46" t="s">
        <v>79</v>
      </c>
      <c r="AC46" s="54" t="s">
        <v>81</v>
      </c>
      <c r="AD46" s="43" t="s">
        <v>69</v>
      </c>
      <c r="AE46" s="46" t="s">
        <v>29</v>
      </c>
    </row>
    <row r="47" spans="1:31" s="60" customFormat="1" ht="44.25" customHeight="1" x14ac:dyDescent="0.25">
      <c r="A47" s="42" t="s">
        <v>191</v>
      </c>
      <c r="B47" s="43" t="s">
        <v>195</v>
      </c>
      <c r="C47" s="64"/>
      <c r="D47" s="44" t="s">
        <v>196</v>
      </c>
      <c r="E47" s="45"/>
      <c r="F47" s="42" t="s">
        <v>64</v>
      </c>
      <c r="G47" s="42" t="s">
        <v>64</v>
      </c>
      <c r="H47" s="47">
        <v>175</v>
      </c>
      <c r="I47" s="47">
        <f t="shared" si="40"/>
        <v>145.83333333333334</v>
      </c>
      <c r="J47" s="47">
        <f>I47</f>
        <v>145.83333333333334</v>
      </c>
      <c r="K47" s="42" t="s">
        <v>67</v>
      </c>
      <c r="L47" s="47">
        <f t="shared" si="41"/>
        <v>5.8333333333333339</v>
      </c>
      <c r="M47" s="42" t="s">
        <v>66</v>
      </c>
      <c r="N47" s="47">
        <f t="shared" si="42"/>
        <v>2.916666666666667</v>
      </c>
      <c r="O47" s="57"/>
      <c r="P47" s="57"/>
      <c r="Q47" s="57"/>
      <c r="R47" s="57"/>
      <c r="S47" s="57"/>
      <c r="T47" s="49">
        <f t="shared" si="43"/>
        <v>154.58333333333334</v>
      </c>
      <c r="U47" s="50"/>
      <c r="V47" s="42" t="s">
        <v>65</v>
      </c>
      <c r="W47" s="51" t="s">
        <v>29</v>
      </c>
      <c r="X47" s="52"/>
      <c r="Y47" s="42" t="s">
        <v>116</v>
      </c>
      <c r="Z47" s="42" t="s">
        <v>68</v>
      </c>
      <c r="AA47" s="42" t="s">
        <v>118</v>
      </c>
      <c r="AB47" s="61" t="s">
        <v>117</v>
      </c>
      <c r="AC47" s="78" t="s">
        <v>115</v>
      </c>
      <c r="AD47" s="43" t="s">
        <v>69</v>
      </c>
      <c r="AE47" s="42" t="s">
        <v>29</v>
      </c>
    </row>
    <row r="48" spans="1:31" ht="12.75" customHeight="1" x14ac:dyDescent="0.25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pans="1:31" ht="12.75" customHeight="1" x14ac:dyDescent="0.25">
      <c r="A49" s="36" t="s">
        <v>54</v>
      </c>
      <c r="B49" s="36"/>
      <c r="C49" s="36"/>
      <c r="D49" s="36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31" ht="13.5" customHeight="1" x14ac:dyDescent="0.25">
      <c r="A50" s="36"/>
      <c r="B50" s="36"/>
      <c r="C50" s="36"/>
      <c r="D50" s="36"/>
      <c r="E50" s="35" t="s">
        <v>55</v>
      </c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4"/>
      <c r="Q50" s="35" t="s">
        <v>56</v>
      </c>
      <c r="R50" s="35"/>
      <c r="S50" s="35"/>
      <c r="T50" s="35"/>
      <c r="U50" s="34"/>
      <c r="V50" s="34"/>
      <c r="W50" s="34"/>
      <c r="X50" s="35" t="s">
        <v>57</v>
      </c>
      <c r="Y50" s="35"/>
      <c r="Z50" s="35"/>
      <c r="AA50" s="35"/>
      <c r="AB50" s="35"/>
      <c r="AC50" s="35"/>
      <c r="AD50" s="35"/>
      <c r="AE50" s="35"/>
    </row>
    <row r="51" spans="1:31" ht="12.75" customHeight="1" x14ac:dyDescent="0.25">
      <c r="A51" s="36" t="s">
        <v>58</v>
      </c>
      <c r="B51" s="36"/>
      <c r="C51" s="36"/>
      <c r="D51" s="36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31" ht="13.5" customHeight="1" x14ac:dyDescent="0.25">
      <c r="A52" s="36"/>
      <c r="B52" s="36"/>
      <c r="C52" s="36"/>
      <c r="D52" s="36"/>
      <c r="E52" s="35" t="s">
        <v>55</v>
      </c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4"/>
      <c r="Q52" s="35" t="s">
        <v>56</v>
      </c>
      <c r="R52" s="35"/>
      <c r="S52" s="35"/>
      <c r="T52" s="35"/>
      <c r="U52" s="34"/>
      <c r="V52" s="34"/>
      <c r="W52" s="34"/>
      <c r="X52" s="35" t="s">
        <v>57</v>
      </c>
      <c r="Y52" s="35"/>
      <c r="Z52" s="35"/>
      <c r="AA52" s="35"/>
      <c r="AB52" s="35"/>
      <c r="AC52" s="35"/>
      <c r="AD52" s="35"/>
      <c r="AE52" s="35"/>
    </row>
    <row r="53" spans="1:31" ht="12.75" customHeight="1" x14ac:dyDescent="0.25">
      <c r="A53" s="36" t="s">
        <v>59</v>
      </c>
      <c r="B53" s="36"/>
      <c r="C53" s="36"/>
      <c r="D53" s="36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31" ht="13.5" customHeight="1" x14ac:dyDescent="0.25">
      <c r="A54" s="36"/>
      <c r="B54" s="36"/>
      <c r="C54" s="36"/>
      <c r="D54" s="36"/>
      <c r="E54" s="35" t="s">
        <v>55</v>
      </c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4"/>
      <c r="Q54" s="35" t="s">
        <v>56</v>
      </c>
      <c r="R54" s="35"/>
      <c r="S54" s="35"/>
      <c r="T54" s="35"/>
      <c r="U54" s="34"/>
      <c r="V54" s="34"/>
      <c r="W54" s="34"/>
      <c r="X54" s="35" t="s">
        <v>57</v>
      </c>
      <c r="Y54" s="35"/>
      <c r="Z54" s="35"/>
      <c r="AA54" s="35"/>
      <c r="AB54" s="35"/>
      <c r="AC54" s="35"/>
      <c r="AD54" s="35"/>
      <c r="AE54" s="35"/>
    </row>
    <row r="55" spans="1:31" ht="12.75" customHeight="1" x14ac:dyDescent="0.25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</sheetData>
  <mergeCells count="219">
    <mergeCell ref="C45:C47"/>
    <mergeCell ref="D45:E45"/>
    <mergeCell ref="T45:U45"/>
    <mergeCell ref="W45:X45"/>
    <mergeCell ref="D46:E46"/>
    <mergeCell ref="T46:U46"/>
    <mergeCell ref="W46:X46"/>
    <mergeCell ref="D47:E47"/>
    <mergeCell ref="T47:U47"/>
    <mergeCell ref="W47:X47"/>
    <mergeCell ref="C42:C44"/>
    <mergeCell ref="D42:E42"/>
    <mergeCell ref="T42:U42"/>
    <mergeCell ref="W42:X42"/>
    <mergeCell ref="D43:E43"/>
    <mergeCell ref="T43:U43"/>
    <mergeCell ref="W43:X43"/>
    <mergeCell ref="D44:E44"/>
    <mergeCell ref="T44:U44"/>
    <mergeCell ref="W44:X44"/>
    <mergeCell ref="C39:C41"/>
    <mergeCell ref="D39:E39"/>
    <mergeCell ref="T39:U39"/>
    <mergeCell ref="W39:X39"/>
    <mergeCell ref="D40:E40"/>
    <mergeCell ref="T40:U40"/>
    <mergeCell ref="W40:X40"/>
    <mergeCell ref="D41:E41"/>
    <mergeCell ref="T41:U41"/>
    <mergeCell ref="W41:X41"/>
    <mergeCell ref="C36:C38"/>
    <mergeCell ref="D36:E36"/>
    <mergeCell ref="T36:U36"/>
    <mergeCell ref="W36:X36"/>
    <mergeCell ref="D37:E37"/>
    <mergeCell ref="T37:U37"/>
    <mergeCell ref="W37:X37"/>
    <mergeCell ref="D38:E38"/>
    <mergeCell ref="T38:U38"/>
    <mergeCell ref="W38:X38"/>
    <mergeCell ref="C33:C35"/>
    <mergeCell ref="D33:E33"/>
    <mergeCell ref="T33:U33"/>
    <mergeCell ref="W33:X33"/>
    <mergeCell ref="D34:E34"/>
    <mergeCell ref="T34:U34"/>
    <mergeCell ref="W34:X34"/>
    <mergeCell ref="D35:E35"/>
    <mergeCell ref="T35:U35"/>
    <mergeCell ref="W35:X35"/>
    <mergeCell ref="C30:C32"/>
    <mergeCell ref="D30:E30"/>
    <mergeCell ref="T30:U30"/>
    <mergeCell ref="W30:X30"/>
    <mergeCell ref="D31:E31"/>
    <mergeCell ref="T31:U31"/>
    <mergeCell ref="W31:X31"/>
    <mergeCell ref="D32:E32"/>
    <mergeCell ref="T32:U32"/>
    <mergeCell ref="W32:X32"/>
    <mergeCell ref="C27:C29"/>
    <mergeCell ref="D27:E27"/>
    <mergeCell ref="T27:U27"/>
    <mergeCell ref="W27:X27"/>
    <mergeCell ref="D28:E28"/>
    <mergeCell ref="T28:U28"/>
    <mergeCell ref="W28:X28"/>
    <mergeCell ref="D29:E29"/>
    <mergeCell ref="T29:U29"/>
    <mergeCell ref="W29:X29"/>
    <mergeCell ref="C24:C26"/>
    <mergeCell ref="D24:E24"/>
    <mergeCell ref="T24:U24"/>
    <mergeCell ref="W24:X24"/>
    <mergeCell ref="D25:E25"/>
    <mergeCell ref="T25:U25"/>
    <mergeCell ref="W25:X25"/>
    <mergeCell ref="D26:E26"/>
    <mergeCell ref="T26:U26"/>
    <mergeCell ref="W26:X26"/>
    <mergeCell ref="C18:C20"/>
    <mergeCell ref="D18:E18"/>
    <mergeCell ref="T18:U18"/>
    <mergeCell ref="W18:X18"/>
    <mergeCell ref="D19:E19"/>
    <mergeCell ref="T19:U19"/>
    <mergeCell ref="W19:X19"/>
    <mergeCell ref="D20:E20"/>
    <mergeCell ref="T20:U20"/>
    <mergeCell ref="W20:X20"/>
    <mergeCell ref="C15:C17"/>
    <mergeCell ref="D15:E15"/>
    <mergeCell ref="T15:U15"/>
    <mergeCell ref="W15:X15"/>
    <mergeCell ref="D16:E16"/>
    <mergeCell ref="T16:U16"/>
    <mergeCell ref="W16:X16"/>
    <mergeCell ref="D17:E17"/>
    <mergeCell ref="T17:U17"/>
    <mergeCell ref="W17:X17"/>
    <mergeCell ref="A1:AE1"/>
    <mergeCell ref="A2:AE2"/>
    <mergeCell ref="A3:AE3"/>
    <mergeCell ref="A4:AE4"/>
    <mergeCell ref="A5:AE5"/>
    <mergeCell ref="AE6:AE7"/>
    <mergeCell ref="T6:U7"/>
    <mergeCell ref="V6:V7"/>
    <mergeCell ref="W6:X7"/>
    <mergeCell ref="Y6:Y7"/>
    <mergeCell ref="Z6:Z7"/>
    <mergeCell ref="M6:N6"/>
    <mergeCell ref="M7"/>
    <mergeCell ref="N7"/>
    <mergeCell ref="O6:S6"/>
    <mergeCell ref="O7:Q7"/>
    <mergeCell ref="R7"/>
    <mergeCell ref="S7"/>
    <mergeCell ref="A8"/>
    <mergeCell ref="B8"/>
    <mergeCell ref="C8"/>
    <mergeCell ref="D8:E8"/>
    <mergeCell ref="F8"/>
    <mergeCell ref="AA6:AA7"/>
    <mergeCell ref="AB6:AB7"/>
    <mergeCell ref="AC6:AC7"/>
    <mergeCell ref="AD6:AD7"/>
    <mergeCell ref="G6:G7"/>
    <mergeCell ref="H6:H7"/>
    <mergeCell ref="I6:I7"/>
    <mergeCell ref="J6:J7"/>
    <mergeCell ref="K6:L6"/>
    <mergeCell ref="K7"/>
    <mergeCell ref="L7"/>
    <mergeCell ref="A6:A7"/>
    <mergeCell ref="B6:B7"/>
    <mergeCell ref="C6:C7"/>
    <mergeCell ref="D6:E7"/>
    <mergeCell ref="F6:F7"/>
    <mergeCell ref="W8:X8"/>
    <mergeCell ref="Y8"/>
    <mergeCell ref="L8"/>
    <mergeCell ref="M8"/>
    <mergeCell ref="N8"/>
    <mergeCell ref="O8:Q8"/>
    <mergeCell ref="R8"/>
    <mergeCell ref="G8"/>
    <mergeCell ref="H8"/>
    <mergeCell ref="I8"/>
    <mergeCell ref="J8"/>
    <mergeCell ref="K8"/>
    <mergeCell ref="AE8"/>
    <mergeCell ref="A48:AE48"/>
    <mergeCell ref="A49:D50"/>
    <mergeCell ref="E49:O49"/>
    <mergeCell ref="E50:O50"/>
    <mergeCell ref="P49:P50"/>
    <mergeCell ref="Q49:T49"/>
    <mergeCell ref="Q50:T50"/>
    <mergeCell ref="U49:W50"/>
    <mergeCell ref="X49:AE49"/>
    <mergeCell ref="X50:AE50"/>
    <mergeCell ref="T13:U13"/>
    <mergeCell ref="W13:X13"/>
    <mergeCell ref="D14:E14"/>
    <mergeCell ref="T14:U14"/>
    <mergeCell ref="W14:X14"/>
    <mergeCell ref="Z8"/>
    <mergeCell ref="AA8"/>
    <mergeCell ref="AB8"/>
    <mergeCell ref="AC8"/>
    <mergeCell ref="AD8"/>
    <mergeCell ref="S8"/>
    <mergeCell ref="T8:U8"/>
    <mergeCell ref="V8"/>
    <mergeCell ref="Q54:T54"/>
    <mergeCell ref="U53:W54"/>
    <mergeCell ref="X53:AE53"/>
    <mergeCell ref="X54:AE54"/>
    <mergeCell ref="A51:D52"/>
    <mergeCell ref="E51:O51"/>
    <mergeCell ref="E52:O52"/>
    <mergeCell ref="P51:P52"/>
    <mergeCell ref="Q51:T51"/>
    <mergeCell ref="Q52:T52"/>
    <mergeCell ref="A55:AE55"/>
    <mergeCell ref="C9:C11"/>
    <mergeCell ref="D9:E9"/>
    <mergeCell ref="D10:E10"/>
    <mergeCell ref="D11:E11"/>
    <mergeCell ref="T9:U9"/>
    <mergeCell ref="T10:U10"/>
    <mergeCell ref="T11:U11"/>
    <mergeCell ref="W9:X9"/>
    <mergeCell ref="W10:X10"/>
    <mergeCell ref="W11:X11"/>
    <mergeCell ref="C12:C14"/>
    <mergeCell ref="D12:E12"/>
    <mergeCell ref="T12:U12"/>
    <mergeCell ref="W12:X12"/>
    <mergeCell ref="D13:E13"/>
    <mergeCell ref="U51:W52"/>
    <mergeCell ref="X51:AE51"/>
    <mergeCell ref="X52:AE52"/>
    <mergeCell ref="A53:D54"/>
    <mergeCell ref="E53:O53"/>
    <mergeCell ref="E54:O54"/>
    <mergeCell ref="P53:P54"/>
    <mergeCell ref="Q53:T53"/>
    <mergeCell ref="C21:C23"/>
    <mergeCell ref="D21:E21"/>
    <mergeCell ref="T21:U21"/>
    <mergeCell ref="W21:X21"/>
    <mergeCell ref="D22:E22"/>
    <mergeCell ref="T22:U22"/>
    <mergeCell ref="W22:X22"/>
    <mergeCell ref="D23:E23"/>
    <mergeCell ref="T23:U23"/>
    <mergeCell ref="W23:X23"/>
  </mergeCells>
  <hyperlinks>
    <hyperlink ref="AC23" r:id="rId1"/>
    <hyperlink ref="AC26" r:id="rId2"/>
    <hyperlink ref="AC30" r:id="rId3"/>
    <hyperlink ref="AC33" r:id="rId4"/>
    <hyperlink ref="AC35" r:id="rId5"/>
    <hyperlink ref="AC36" r:id="rId6"/>
    <hyperlink ref="AC39" r:id="rId7"/>
    <hyperlink ref="AC42" r:id="rId8"/>
    <hyperlink ref="AC45" r:id="rId9"/>
    <hyperlink ref="AC47" r:id="rId10"/>
  </hyperlinks>
  <pageMargins left="0.78740157480314954" right="0.39370078740157483" top="0.78740157480314954" bottom="0.78740157480314954" header="0.3" footer="0.3"/>
  <pageSetup fitToHeight="0" orientation="landscape"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ПЭС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ASmirnova</cp:lastModifiedBy>
  <dcterms:created xsi:type="dcterms:W3CDTF">2025-01-27T13:42:35Z</dcterms:created>
  <dcterms:modified xsi:type="dcterms:W3CDTF">2025-04-18T11:36:46Z</dcterms:modified>
</cp:coreProperties>
</file>